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norskvann-my.sharepoint.com/personal/elisabeth_lyngstad_norskvann_no/Documents/Skrivebord/"/>
    </mc:Choice>
  </mc:AlternateContent>
  <xr:revisionPtr revIDLastSave="0" documentId="8_{D96DD74D-7222-4DA4-9DA1-ADC6B7F3E1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eregninger" sheetId="4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43" l="1"/>
  <c r="C18" i="43" s="1"/>
  <c r="C16" i="43"/>
  <c r="F16" i="43" s="1"/>
  <c r="F24" i="43" s="1"/>
  <c r="B26" i="43"/>
  <c r="B25" i="43"/>
  <c r="B24" i="43"/>
  <c r="B23" i="43"/>
  <c r="F15" i="43"/>
  <c r="F23" i="43" s="1"/>
  <c r="D23" i="43" s="1"/>
  <c r="E15" i="43"/>
  <c r="F18" i="43" l="1"/>
  <c r="F26" i="43" s="1"/>
  <c r="E18" i="43"/>
  <c r="E17" i="43"/>
  <c r="F17" i="43"/>
  <c r="F25" i="43" s="1"/>
  <c r="D25" i="43" s="1"/>
  <c r="E25" i="43" s="1"/>
  <c r="E16" i="43"/>
  <c r="G16" i="43" s="1"/>
  <c r="I16" i="43" s="1"/>
  <c r="G18" i="43"/>
  <c r="I18" i="43" s="1"/>
  <c r="G17" i="43"/>
  <c r="I17" i="43" s="1"/>
  <c r="G15" i="43"/>
  <c r="I15" i="43" s="1"/>
  <c r="D24" i="43"/>
  <c r="E24" i="43" s="1"/>
  <c r="J16" i="43"/>
  <c r="D26" i="43"/>
  <c r="E26" i="43" s="1"/>
  <c r="J18" i="43"/>
  <c r="J15" i="43"/>
  <c r="L15" i="43" s="1"/>
  <c r="M15" i="43" s="1"/>
  <c r="J17" i="43"/>
  <c r="L17" i="43" s="1"/>
  <c r="M17" i="43" s="1"/>
  <c r="E23" i="43"/>
  <c r="H23" i="43"/>
  <c r="G23" i="43"/>
  <c r="I23" i="43" s="1"/>
  <c r="G25" i="43" l="1"/>
  <c r="I25" i="43" s="1"/>
  <c r="L18" i="43"/>
  <c r="M18" i="43" s="1"/>
  <c r="L16" i="43"/>
  <c r="M16" i="43" s="1"/>
  <c r="H24" i="43"/>
  <c r="H25" i="43"/>
  <c r="G24" i="43"/>
  <c r="I24" i="43" s="1"/>
  <c r="H26" i="43"/>
  <c r="G26" i="43"/>
  <c r="I26" i="43" s="1"/>
</calcChain>
</file>

<file path=xl/sharedStrings.xml><?xml version="1.0" encoding="utf-8"?>
<sst xmlns="http://schemas.openxmlformats.org/spreadsheetml/2006/main" count="77" uniqueCount="43">
  <si>
    <t>Parameter</t>
  </si>
  <si>
    <t>SS</t>
  </si>
  <si>
    <t>KOF</t>
  </si>
  <si>
    <t>Tot-P</t>
  </si>
  <si>
    <t>mg/l</t>
  </si>
  <si>
    <t>%</t>
  </si>
  <si>
    <t>m3/d</t>
  </si>
  <si>
    <t>Grenseverdi BAT</t>
  </si>
  <si>
    <t>Tot-N</t>
  </si>
  <si>
    <t>Renseeffekt kommunalt ra</t>
  </si>
  <si>
    <t>Bedriften renser alt selv</t>
  </si>
  <si>
    <t>Utslippsdata for bedriften</t>
  </si>
  <si>
    <t>Laveste</t>
  </si>
  <si>
    <t>Høyeste</t>
  </si>
  <si>
    <t>Parameter og krav</t>
  </si>
  <si>
    <r>
      <t>2. Legg inn utslippsdata for bedriften. Mengde avløpsvann pr døgn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/d) og konsentrasjon (mg/l). Husk riktig benevning. </t>
    </r>
  </si>
  <si>
    <t>Forklaring</t>
  </si>
  <si>
    <t>Maks stoffmengde det kommunalet RA kan motta fra bedriften</t>
  </si>
  <si>
    <t>Stoffmengde bedriften må fjerne selv før påslipp</t>
  </si>
  <si>
    <t>Stoffmengde det kommunale RA renser for bedriften</t>
  </si>
  <si>
    <t>Nødvendig renseeffekt hos bedriften</t>
  </si>
  <si>
    <t>Konsentrasjoner i utslipp</t>
  </si>
  <si>
    <t>Stoffmengder i utslipp</t>
  </si>
  <si>
    <t>Mengde produsert utslippsvann</t>
  </si>
  <si>
    <t>Tillatt stoffmengde til resipient</t>
  </si>
  <si>
    <t>Nødvendig renseeffekt ved for-rensning hos bedriften</t>
  </si>
  <si>
    <t>Bedriften for-renser før påslipp til kommunalt rensenalegg</t>
  </si>
  <si>
    <t xml:space="preserve">Grå felter med rød overskrift er felter hvor det er mulig å legge inn data. Hvite felter med sort overskrift er automatiske beregninger. </t>
  </si>
  <si>
    <t>1. Legg inn ønsket grenseverdi for BAT (det er Statsforvalteren som bestemmer hvilken verdi i intervallet som skal brukes)</t>
  </si>
  <si>
    <t>Stoffmengde bedriften må fjerne før utslipp</t>
  </si>
  <si>
    <t>3. Legg inn renseeffekten ved det kommunale rensenalegget</t>
  </si>
  <si>
    <t xml:space="preserve">Påslippskonsentrasjonen kommunen må sette for påslippet for at bedriften skal kunne overholde sitt BAT-krav er også beregnet. </t>
  </si>
  <si>
    <t>Beregningsark for  påslipp til kommunalt nett for næringsmiddelindustri omfattet av BAT -krav</t>
  </si>
  <si>
    <t>Maks konsentrasjon ut fra bedriften ved påslipp til kommunalt RA</t>
  </si>
  <si>
    <t>Det kommunale renseanlegget renser alt</t>
  </si>
  <si>
    <t>Data for det kommunale renseanlegget</t>
  </si>
  <si>
    <t>Nødvendig renseeffekt hos det kommunale RA</t>
  </si>
  <si>
    <t>Merk: Nødvendig renseeffekt hos bedriften er den samme renseeffekten det kommunale renseanlegget må ha på alt avløpsvannet det mottar (prosess og kommunalt) hvis det skal motta påslippet urenset.</t>
  </si>
  <si>
    <t>Stoffmengde bedriften fjerner selv</t>
  </si>
  <si>
    <t>kg/d</t>
  </si>
  <si>
    <t>Grenseverdier BAT-AEL</t>
  </si>
  <si>
    <r>
      <t>Mengden som må fjernes før utslipp blir beregnet. Denne kan enten fjernes i eget renseanlegg på bedriften (</t>
    </r>
    <r>
      <rPr>
        <b/>
        <sz val="11"/>
        <color theme="4"/>
        <rFont val="Calibri"/>
        <family val="2"/>
        <scheme val="minor"/>
      </rPr>
      <t>blå felt</t>
    </r>
    <r>
      <rPr>
        <sz val="11"/>
        <color theme="1"/>
        <rFont val="Calibri"/>
        <family val="2"/>
        <scheme val="minor"/>
      </rPr>
      <t>), alt hos det kommunale renseanlegget (</t>
    </r>
    <r>
      <rPr>
        <b/>
        <sz val="11"/>
        <color rgb="FFFD5D5D"/>
        <rFont val="Calibri"/>
        <family val="2"/>
        <scheme val="minor"/>
      </rPr>
      <t>røde felt</t>
    </r>
    <r>
      <rPr>
        <sz val="11"/>
        <color theme="1"/>
        <rFont val="Calibri"/>
        <family val="2"/>
        <scheme val="minor"/>
      </rPr>
      <t>) eller i en kombinasjon av for-rensing på bedriften før påslipp til kommunalt renseanlegg (</t>
    </r>
    <r>
      <rPr>
        <b/>
        <sz val="11"/>
        <color theme="9" tint="-0.249977111117893"/>
        <rFont val="Calibri"/>
        <family val="2"/>
        <scheme val="minor"/>
      </rPr>
      <t>grønne felt</t>
    </r>
    <r>
      <rPr>
        <sz val="11"/>
        <color theme="1"/>
        <rFont val="Calibri"/>
        <family val="2"/>
        <scheme val="minor"/>
      </rPr>
      <t>).</t>
    </r>
  </si>
  <si>
    <r>
      <t>Du vil nå få beregnet den maksimale tillatte stoffmengden som kan gå til en resipient etter rensning (</t>
    </r>
    <r>
      <rPr>
        <b/>
        <sz val="11"/>
        <color theme="7" tint="-0.249977111117893"/>
        <rFont val="Calibri"/>
        <family val="2"/>
        <scheme val="minor"/>
      </rPr>
      <t>gult felt</t>
    </r>
    <r>
      <rPr>
        <sz val="11"/>
        <color theme="1"/>
        <rFont val="Calibri"/>
        <family val="2"/>
        <scheme val="minor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</si>
</sst>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[$-414]General"/>
    <numFmt numFmtId="167" formatCode="&quot; &quot;#,##0.00&quot; &quot;;&quot; -&quot;#,##0.00&quot; &quot;;&quot; -&quot;#&quot; &quot;;@&quot; 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D5D5D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5D5D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2" fillId="0" borderId="0"/>
    <xf numFmtId="167" fontId="2" fillId="0" borderId="0"/>
    <xf numFmtId="166" fontId="2" fillId="0" borderId="0"/>
  </cellStyleXfs>
  <cellXfs count="124">
    <xf numFmtId="0" fontId="0" fillId="0" borderId="0" xfId="0"/>
    <xf numFmtId="0" fontId="0" fillId="0" borderId="0" xfId="0" applyAlignment="1">
      <alignment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wrapText="1"/>
    </xf>
    <xf numFmtId="0" fontId="4" fillId="6" borderId="8" xfId="0" applyFont="1" applyFill="1" applyBorder="1" applyAlignment="1">
      <alignment horizontal="center" wrapText="1"/>
    </xf>
    <xf numFmtId="0" fontId="4" fillId="6" borderId="9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3" fillId="6" borderId="13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3" fontId="0" fillId="0" borderId="13" xfId="0" applyNumberFormat="1" applyBorder="1" applyAlignment="1">
      <alignment wrapText="1"/>
    </xf>
    <xf numFmtId="164" fontId="0" fillId="0" borderId="26" xfId="0" applyNumberFormat="1" applyBorder="1" applyAlignment="1">
      <alignment wrapText="1"/>
    </xf>
    <xf numFmtId="3" fontId="0" fillId="0" borderId="12" xfId="0" applyNumberFormat="1" applyBorder="1" applyAlignment="1">
      <alignment wrapText="1"/>
    </xf>
    <xf numFmtId="164" fontId="0" fillId="0" borderId="13" xfId="0" applyNumberFormat="1" applyBorder="1" applyAlignment="1">
      <alignment wrapText="1"/>
    </xf>
    <xf numFmtId="0" fontId="0" fillId="0" borderId="0" xfId="0" applyAlignment="1">
      <alignment wrapText="1"/>
    </xf>
    <xf numFmtId="3" fontId="0" fillId="0" borderId="6" xfId="0" applyNumberFormat="1" applyBorder="1" applyAlignment="1">
      <alignment wrapText="1"/>
    </xf>
    <xf numFmtId="164" fontId="0" fillId="0" borderId="28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164" fontId="0" fillId="0" borderId="6" xfId="0" applyNumberFormat="1" applyBorder="1" applyAlignment="1">
      <alignment wrapText="1"/>
    </xf>
    <xf numFmtId="3" fontId="0" fillId="0" borderId="9" xfId="0" applyNumberFormat="1" applyBorder="1" applyAlignment="1">
      <alignment wrapText="1"/>
    </xf>
    <xf numFmtId="164" fontId="0" fillId="0" borderId="29" xfId="0" applyNumberFormat="1" applyBorder="1" applyAlignment="1">
      <alignment wrapText="1"/>
    </xf>
    <xf numFmtId="164" fontId="0" fillId="0" borderId="8" xfId="0" applyNumberFormat="1" applyBorder="1" applyAlignment="1">
      <alignment wrapText="1"/>
    </xf>
    <xf numFmtId="164" fontId="0" fillId="0" borderId="9" xfId="0" applyNumberFormat="1" applyBorder="1" applyAlignment="1">
      <alignment wrapText="1"/>
    </xf>
    <xf numFmtId="0" fontId="4" fillId="6" borderId="13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0" borderId="25" xfId="0" applyBorder="1" applyAlignment="1">
      <alignment wrapText="1"/>
    </xf>
    <xf numFmtId="164" fontId="0" fillId="0" borderId="12" xfId="0" applyNumberFormat="1" applyBorder="1" applyAlignment="1">
      <alignment wrapText="1"/>
    </xf>
    <xf numFmtId="3" fontId="0" fillId="0" borderId="19" xfId="0" applyNumberFormat="1" applyBorder="1" applyAlignment="1">
      <alignment wrapText="1"/>
    </xf>
    <xf numFmtId="164" fontId="0" fillId="0" borderId="11" xfId="0" applyNumberFormat="1" applyBorder="1" applyAlignment="1">
      <alignment wrapText="1"/>
    </xf>
    <xf numFmtId="165" fontId="0" fillId="0" borderId="13" xfId="0" applyNumberFormat="1" applyBorder="1" applyAlignment="1">
      <alignment wrapText="1"/>
    </xf>
    <xf numFmtId="0" fontId="0" fillId="0" borderId="21" xfId="0" applyBorder="1" applyAlignment="1">
      <alignment wrapText="1"/>
    </xf>
    <xf numFmtId="3" fontId="0" fillId="0" borderId="21" xfId="0" applyNumberFormat="1" applyBorder="1" applyAlignment="1">
      <alignment wrapText="1"/>
    </xf>
    <xf numFmtId="164" fontId="0" fillId="0" borderId="4" xfId="0" applyNumberFormat="1" applyBorder="1" applyAlignment="1">
      <alignment wrapText="1"/>
    </xf>
    <xf numFmtId="3" fontId="0" fillId="0" borderId="5" xfId="0" applyNumberFormat="1" applyBorder="1" applyAlignment="1">
      <alignment wrapText="1"/>
    </xf>
    <xf numFmtId="165" fontId="0" fillId="0" borderId="6" xfId="0" applyNumberFormat="1" applyBorder="1" applyAlignment="1">
      <alignment wrapText="1"/>
    </xf>
    <xf numFmtId="0" fontId="0" fillId="0" borderId="20" xfId="0" applyBorder="1" applyAlignment="1">
      <alignment wrapText="1"/>
    </xf>
    <xf numFmtId="3" fontId="0" fillId="0" borderId="20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3" fontId="0" fillId="0" borderId="8" xfId="0" applyNumberFormat="1" applyBorder="1" applyAlignment="1">
      <alignment wrapText="1"/>
    </xf>
    <xf numFmtId="165" fontId="0" fillId="0" borderId="9" xfId="0" applyNumberFormat="1" applyBorder="1" applyAlignment="1">
      <alignment wrapText="1"/>
    </xf>
    <xf numFmtId="0" fontId="1" fillId="0" borderId="0" xfId="0" applyFont="1" applyAlignment="1">
      <alignment vertical="center" wrapText="1"/>
    </xf>
    <xf numFmtId="0" fontId="0" fillId="5" borderId="19" xfId="0" applyFill="1" applyBorder="1" applyAlignment="1" applyProtection="1">
      <alignment wrapText="1"/>
      <protection locked="0"/>
    </xf>
    <xf numFmtId="3" fontId="0" fillId="5" borderId="11" xfId="0" applyNumberFormat="1" applyFill="1" applyBorder="1" applyAlignment="1" applyProtection="1">
      <alignment wrapText="1"/>
      <protection locked="0"/>
    </xf>
    <xf numFmtId="3" fontId="0" fillId="5" borderId="12" xfId="0" applyNumberFormat="1" applyFill="1" applyBorder="1" applyAlignment="1" applyProtection="1">
      <alignment wrapText="1"/>
      <protection locked="0"/>
    </xf>
    <xf numFmtId="0" fontId="0" fillId="5" borderId="21" xfId="0" applyFill="1" applyBorder="1" applyAlignment="1" applyProtection="1">
      <alignment wrapText="1"/>
      <protection locked="0"/>
    </xf>
    <xf numFmtId="3" fontId="0" fillId="5" borderId="5" xfId="0" applyNumberFormat="1" applyFill="1" applyBorder="1" applyAlignment="1" applyProtection="1">
      <alignment wrapText="1"/>
      <protection locked="0"/>
    </xf>
    <xf numFmtId="0" fontId="0" fillId="5" borderId="21" xfId="0" applyFill="1" applyBorder="1" applyAlignment="1" applyProtection="1">
      <alignment vertical="center" wrapText="1"/>
      <protection locked="0"/>
    </xf>
    <xf numFmtId="3" fontId="0" fillId="5" borderId="5" xfId="0" applyNumberFormat="1" applyFill="1" applyBorder="1" applyAlignment="1" applyProtection="1">
      <alignment vertical="center" wrapText="1"/>
      <protection locked="0"/>
    </xf>
    <xf numFmtId="0" fontId="0" fillId="5" borderId="20" xfId="0" applyFill="1" applyBorder="1" applyAlignment="1" applyProtection="1">
      <alignment wrapText="1"/>
      <protection locked="0"/>
    </xf>
    <xf numFmtId="3" fontId="0" fillId="5" borderId="8" xfId="0" applyNumberFormat="1" applyFill="1" applyBorder="1" applyAlignment="1" applyProtection="1">
      <alignment wrapText="1"/>
      <protection locked="0"/>
    </xf>
    <xf numFmtId="0" fontId="0" fillId="5" borderId="11" xfId="0" applyFill="1" applyBorder="1" applyAlignment="1" applyProtection="1">
      <alignment wrapText="1"/>
      <protection locked="0"/>
    </xf>
    <xf numFmtId="0" fontId="0" fillId="5" borderId="4" xfId="0" applyFill="1" applyBorder="1" applyAlignment="1" applyProtection="1">
      <alignment wrapText="1"/>
      <protection locked="0"/>
    </xf>
    <xf numFmtId="0" fontId="0" fillId="5" borderId="7" xfId="0" applyFill="1" applyBorder="1" applyAlignment="1" applyProtection="1">
      <alignment wrapText="1"/>
      <protection locked="0"/>
    </xf>
    <xf numFmtId="0" fontId="0" fillId="0" borderId="12" xfId="0" applyBorder="1" applyAlignment="1">
      <alignment wrapText="1"/>
    </xf>
    <xf numFmtId="0" fontId="1" fillId="9" borderId="26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1" fillId="9" borderId="27" xfId="0" applyFont="1" applyFill="1" applyBorder="1" applyAlignment="1">
      <alignment horizontal="center" vertical="center" wrapText="1"/>
    </xf>
    <xf numFmtId="0" fontId="1" fillId="9" borderId="14" xfId="0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3" fontId="0" fillId="10" borderId="4" xfId="0" applyNumberFormat="1" applyFill="1" applyBorder="1" applyAlignment="1">
      <alignment wrapText="1"/>
    </xf>
    <xf numFmtId="3" fontId="0" fillId="10" borderId="7" xfId="0" applyNumberFormat="1" applyFill="1" applyBorder="1" applyAlignment="1">
      <alignment wrapText="1"/>
    </xf>
    <xf numFmtId="0" fontId="6" fillId="0" borderId="0" xfId="0" applyFont="1" applyAlignment="1">
      <alignment horizontal="left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wrapText="1"/>
    </xf>
    <xf numFmtId="0" fontId="4" fillId="6" borderId="30" xfId="0" applyFont="1" applyFill="1" applyBorder="1" applyAlignment="1">
      <alignment horizontal="center" wrapText="1"/>
    </xf>
    <xf numFmtId="0" fontId="1" fillId="9" borderId="22" xfId="0" applyFont="1" applyFill="1" applyBorder="1" applyAlignment="1">
      <alignment horizontal="center" vertical="center" wrapText="1"/>
    </xf>
    <xf numFmtId="0" fontId="1" fillId="9" borderId="23" xfId="0" applyFont="1" applyFill="1" applyBorder="1" applyAlignment="1">
      <alignment horizontal="center" vertical="center" wrapText="1"/>
    </xf>
    <xf numFmtId="0" fontId="1" fillId="9" borderId="24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4">
    <cellStyle name="Excel Built-in Comma" xfId="2" xr:uid="{91CFB4C7-B475-4EE9-9BB9-4E13E0AF9144}"/>
    <cellStyle name="Excel Built-in Normal" xfId="1" xr:uid="{1D091E4D-8ABD-4B11-824B-8DF9C3A94C3C}"/>
    <cellStyle name="Excel Built-in Normal 2" xfId="3" xr:uid="{4200CB31-508C-4A50-B178-12F567D9D2FB}"/>
    <cellStyle name="Normal" xfId="0" builtinId="0"/>
  </cellStyles>
  <dxfs count="0"/>
  <tableStyles count="0" defaultTableStyle="TableStyleMedium2" defaultPivotStyle="PivotStyleLight16"/>
  <colors>
    <mruColors>
      <color rgb="FFFD5D5D"/>
      <color rgb="FFFE5500"/>
      <color rgb="FFFF9966"/>
      <color rgb="FFFF6600"/>
      <color rgb="FFFF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25841-74A2-45D1-8003-2E3ACD82AD11}">
  <dimension ref="A1:M26"/>
  <sheetViews>
    <sheetView tabSelected="1" workbookViewId="0">
      <selection activeCell="C24" sqref="C24"/>
    </sheetView>
  </sheetViews>
  <sheetFormatPr defaultColWidth="14.7109375" defaultRowHeight="15" x14ac:dyDescent="0.25"/>
  <cols>
    <col min="1" max="8" width="18.7109375" style="1" customWidth="1"/>
    <col min="9" max="9" width="18.7109375" customWidth="1"/>
    <col min="10" max="13" width="18.7109375" style="1" customWidth="1"/>
    <col min="14" max="16384" width="14.7109375" style="1"/>
  </cols>
  <sheetData>
    <row r="1" spans="1:13" ht="31.5" customHeight="1" x14ac:dyDescent="0.25">
      <c r="A1" s="99" t="s">
        <v>32</v>
      </c>
      <c r="B1" s="99"/>
      <c r="C1" s="99"/>
      <c r="E1" s="75" t="s">
        <v>16</v>
      </c>
      <c r="I1" s="1"/>
      <c r="L1"/>
    </row>
    <row r="2" spans="1:13" ht="15" customHeight="1" thickBot="1" x14ac:dyDescent="0.3">
      <c r="E2" s="116" t="s">
        <v>27</v>
      </c>
      <c r="F2" s="116"/>
      <c r="G2" s="116"/>
      <c r="H2" s="116"/>
      <c r="I2" s="116"/>
      <c r="J2" s="116"/>
      <c r="K2" s="116"/>
      <c r="L2" s="116"/>
      <c r="M2" s="116"/>
    </row>
    <row r="3" spans="1:13" ht="15" customHeight="1" x14ac:dyDescent="0.25">
      <c r="A3" s="100" t="s">
        <v>0</v>
      </c>
      <c r="B3" s="103" t="s">
        <v>40</v>
      </c>
      <c r="C3" s="104"/>
      <c r="E3" s="116" t="s">
        <v>28</v>
      </c>
      <c r="F3" s="116"/>
      <c r="G3" s="116"/>
      <c r="H3" s="116"/>
      <c r="I3" s="116"/>
      <c r="J3" s="116"/>
      <c r="K3" s="116"/>
      <c r="L3" s="116"/>
      <c r="M3" s="116"/>
    </row>
    <row r="4" spans="1:13" ht="15.75" customHeight="1" x14ac:dyDescent="0.25">
      <c r="A4" s="101"/>
      <c r="B4" s="2" t="s">
        <v>12</v>
      </c>
      <c r="C4" s="3" t="s">
        <v>13</v>
      </c>
      <c r="E4" s="116" t="s">
        <v>15</v>
      </c>
      <c r="F4" s="116"/>
      <c r="G4" s="116"/>
      <c r="H4" s="116"/>
      <c r="I4" s="116"/>
      <c r="J4" s="116"/>
      <c r="K4" s="116"/>
      <c r="L4" s="116"/>
      <c r="M4" s="116"/>
    </row>
    <row r="5" spans="1:13" ht="15" customHeight="1" thickBot="1" x14ac:dyDescent="0.3">
      <c r="A5" s="102"/>
      <c r="B5" s="4" t="s">
        <v>4</v>
      </c>
      <c r="C5" s="5" t="s">
        <v>4</v>
      </c>
      <c r="E5" s="116" t="s">
        <v>30</v>
      </c>
      <c r="F5" s="116"/>
      <c r="G5" s="116"/>
      <c r="H5" s="116"/>
      <c r="I5" s="116"/>
      <c r="J5" s="116"/>
      <c r="K5" s="116"/>
      <c r="L5" s="116"/>
      <c r="M5" s="116"/>
    </row>
    <row r="6" spans="1:13" ht="15" customHeight="1" x14ac:dyDescent="0.25">
      <c r="A6" s="6" t="s">
        <v>2</v>
      </c>
      <c r="B6" s="7">
        <v>25</v>
      </c>
      <c r="C6" s="8">
        <v>100</v>
      </c>
      <c r="E6" s="116" t="s">
        <v>42</v>
      </c>
      <c r="F6" s="116"/>
      <c r="G6" s="116"/>
      <c r="H6" s="116"/>
      <c r="I6" s="116"/>
      <c r="J6" s="116"/>
      <c r="K6" s="116"/>
      <c r="L6" s="116"/>
      <c r="M6" s="116"/>
    </row>
    <row r="7" spans="1:13" ht="15" customHeight="1" x14ac:dyDescent="0.25">
      <c r="A7" s="9" t="s">
        <v>1</v>
      </c>
      <c r="B7" s="10">
        <v>4</v>
      </c>
      <c r="C7" s="11">
        <v>50</v>
      </c>
      <c r="E7" s="116" t="s">
        <v>41</v>
      </c>
      <c r="F7" s="116"/>
      <c r="G7" s="116"/>
      <c r="H7" s="116"/>
      <c r="I7" s="116"/>
      <c r="J7" s="116"/>
      <c r="K7" s="116"/>
      <c r="L7" s="116"/>
      <c r="M7" s="116"/>
    </row>
    <row r="8" spans="1:13" ht="15.75" customHeight="1" x14ac:dyDescent="0.25">
      <c r="A8" s="12" t="s">
        <v>8</v>
      </c>
      <c r="B8" s="13">
        <v>2</v>
      </c>
      <c r="C8" s="14">
        <v>20</v>
      </c>
      <c r="E8" s="116"/>
      <c r="F8" s="116"/>
      <c r="G8" s="116"/>
      <c r="H8" s="116"/>
      <c r="I8" s="116"/>
      <c r="J8" s="116"/>
      <c r="K8" s="116"/>
      <c r="L8" s="116"/>
      <c r="M8" s="116"/>
    </row>
    <row r="9" spans="1:13" ht="15" customHeight="1" thickBot="1" x14ac:dyDescent="0.3">
      <c r="A9" s="15" t="s">
        <v>3</v>
      </c>
      <c r="B9" s="16">
        <v>0.2</v>
      </c>
      <c r="C9" s="17">
        <v>2</v>
      </c>
      <c r="E9" s="116" t="s">
        <v>31</v>
      </c>
      <c r="F9" s="116"/>
      <c r="G9" s="116"/>
      <c r="H9" s="116"/>
      <c r="I9" s="116"/>
      <c r="J9" s="116"/>
      <c r="K9" s="116"/>
      <c r="L9" s="116"/>
      <c r="M9" s="116"/>
    </row>
    <row r="10" spans="1:13" ht="27.75" customHeight="1" x14ac:dyDescent="0.25">
      <c r="A10" s="36"/>
      <c r="B10" s="36"/>
      <c r="C10" s="36"/>
      <c r="E10" s="123" t="s">
        <v>37</v>
      </c>
      <c r="F10" s="123"/>
      <c r="G10" s="123"/>
      <c r="H10" s="123"/>
      <c r="I10" s="123"/>
      <c r="J10" s="123"/>
      <c r="K10" s="123"/>
      <c r="L10" s="123"/>
      <c r="M10" s="123"/>
    </row>
    <row r="11" spans="1:13" ht="15.75" customHeight="1" thickBot="1" x14ac:dyDescent="0.3"/>
    <row r="12" spans="1:13" ht="15.75" thickBot="1" x14ac:dyDescent="0.3">
      <c r="A12" s="108" t="s">
        <v>14</v>
      </c>
      <c r="B12" s="109"/>
      <c r="C12" s="110" t="s">
        <v>11</v>
      </c>
      <c r="D12" s="111"/>
      <c r="E12" s="112"/>
      <c r="F12" s="113" t="s">
        <v>10</v>
      </c>
      <c r="G12" s="114"/>
      <c r="H12" s="114"/>
      <c r="I12" s="115"/>
      <c r="J12" s="105" t="s">
        <v>34</v>
      </c>
      <c r="K12" s="106"/>
      <c r="L12" s="106"/>
      <c r="M12" s="107"/>
    </row>
    <row r="13" spans="1:13" ht="60" x14ac:dyDescent="0.25">
      <c r="A13" s="100" t="s">
        <v>0</v>
      </c>
      <c r="B13" s="18" t="s">
        <v>7</v>
      </c>
      <c r="C13" s="19" t="s">
        <v>23</v>
      </c>
      <c r="D13" s="20" t="s">
        <v>21</v>
      </c>
      <c r="E13" s="21" t="s">
        <v>22</v>
      </c>
      <c r="F13" s="95" t="s">
        <v>24</v>
      </c>
      <c r="G13" s="23" t="s">
        <v>29</v>
      </c>
      <c r="H13" s="23" t="s">
        <v>19</v>
      </c>
      <c r="I13" s="24" t="s">
        <v>20</v>
      </c>
      <c r="J13" s="95" t="s">
        <v>24</v>
      </c>
      <c r="K13" s="90" t="s">
        <v>38</v>
      </c>
      <c r="L13" s="89" t="s">
        <v>19</v>
      </c>
      <c r="M13" s="91" t="s">
        <v>36</v>
      </c>
    </row>
    <row r="14" spans="1:13" ht="15.75" thickBot="1" x14ac:dyDescent="0.3">
      <c r="A14" s="101"/>
      <c r="B14" s="25" t="s">
        <v>4</v>
      </c>
      <c r="C14" s="26" t="s">
        <v>6</v>
      </c>
      <c r="D14" s="27" t="s">
        <v>4</v>
      </c>
      <c r="E14" s="28" t="s">
        <v>39</v>
      </c>
      <c r="F14" s="56" t="s">
        <v>39</v>
      </c>
      <c r="G14" s="29" t="s">
        <v>39</v>
      </c>
      <c r="H14" s="96" t="s">
        <v>39</v>
      </c>
      <c r="I14" s="30" t="s">
        <v>5</v>
      </c>
      <c r="J14" s="56" t="s">
        <v>39</v>
      </c>
      <c r="K14" s="93" t="s">
        <v>39</v>
      </c>
      <c r="L14" s="92" t="s">
        <v>39</v>
      </c>
      <c r="M14" s="94" t="s">
        <v>5</v>
      </c>
    </row>
    <row r="15" spans="1:13" s="36" customFormat="1" x14ac:dyDescent="0.25">
      <c r="A15" s="31" t="s">
        <v>2</v>
      </c>
      <c r="B15" s="76">
        <v>100</v>
      </c>
      <c r="C15" s="77">
        <v>1000</v>
      </c>
      <c r="D15" s="78">
        <v>3000</v>
      </c>
      <c r="E15" s="32">
        <f t="shared" ref="E15" si="0">((C15*1000)*D15)/(1000*1000)</f>
        <v>3000</v>
      </c>
      <c r="F15" s="63">
        <f>((C15*1000)*B15)/(1000*1000)</f>
        <v>100</v>
      </c>
      <c r="G15" s="34">
        <f>E15-F15</f>
        <v>2900</v>
      </c>
      <c r="H15" s="88">
        <v>0</v>
      </c>
      <c r="I15" s="35">
        <f>G15*100/E15</f>
        <v>96.666666666666671</v>
      </c>
      <c r="J15" s="33">
        <f>F23</f>
        <v>100</v>
      </c>
      <c r="K15" s="34">
        <v>0</v>
      </c>
      <c r="L15" s="34">
        <f>E15-J15</f>
        <v>2900</v>
      </c>
      <c r="M15" s="64">
        <f>L15*100/(J15+L15)</f>
        <v>96.666666666666671</v>
      </c>
    </row>
    <row r="16" spans="1:13" s="36" customFormat="1" x14ac:dyDescent="0.25">
      <c r="A16" s="9" t="s">
        <v>1</v>
      </c>
      <c r="B16" s="79">
        <v>50</v>
      </c>
      <c r="C16" s="97">
        <f>C15</f>
        <v>1000</v>
      </c>
      <c r="D16" s="80">
        <v>500</v>
      </c>
      <c r="E16" s="37">
        <f>((C16*1000)*D16)/(1000*1000)</f>
        <v>500</v>
      </c>
      <c r="F16" s="67">
        <f>((C16*1000)*B16)/(1000*1000)</f>
        <v>50</v>
      </c>
      <c r="G16" s="39">
        <f>E16-F16</f>
        <v>450</v>
      </c>
      <c r="H16" s="10">
        <v>0</v>
      </c>
      <c r="I16" s="40">
        <f>G16*100/E16</f>
        <v>90</v>
      </c>
      <c r="J16" s="38">
        <f>F24</f>
        <v>50</v>
      </c>
      <c r="K16" s="68">
        <v>0</v>
      </c>
      <c r="L16" s="68">
        <f>E16-J16</f>
        <v>450</v>
      </c>
      <c r="M16" s="69">
        <f t="shared" ref="M16:M18" si="1">L16*100/(J16+L16)</f>
        <v>90</v>
      </c>
    </row>
    <row r="17" spans="1:13" x14ac:dyDescent="0.25">
      <c r="A17" s="12" t="s">
        <v>8</v>
      </c>
      <c r="B17" s="81">
        <v>20</v>
      </c>
      <c r="C17" s="97">
        <f t="shared" ref="C17:C18" si="2">C16</f>
        <v>1000</v>
      </c>
      <c r="D17" s="82">
        <v>200</v>
      </c>
      <c r="E17" s="37">
        <f>((C17*1000)*D17)/(1000*1000)</f>
        <v>200</v>
      </c>
      <c r="F17" s="67">
        <f>((C17*1000)*B17)/(1000*1000)</f>
        <v>20</v>
      </c>
      <c r="G17" s="39">
        <f>E17-F17</f>
        <v>180</v>
      </c>
      <c r="H17" s="13">
        <v>0</v>
      </c>
      <c r="I17" s="40">
        <f>G17*100/E17</f>
        <v>90</v>
      </c>
      <c r="J17" s="38">
        <f>F25</f>
        <v>20</v>
      </c>
      <c r="K17" s="68">
        <v>0</v>
      </c>
      <c r="L17" s="68">
        <f>E17-J17</f>
        <v>180</v>
      </c>
      <c r="M17" s="69">
        <f t="shared" si="1"/>
        <v>90</v>
      </c>
    </row>
    <row r="18" spans="1:13" s="36" customFormat="1" ht="15.75" thickBot="1" x14ac:dyDescent="0.3">
      <c r="A18" s="15" t="s">
        <v>3</v>
      </c>
      <c r="B18" s="83">
        <v>2</v>
      </c>
      <c r="C18" s="98">
        <f t="shared" si="2"/>
        <v>1000</v>
      </c>
      <c r="D18" s="84">
        <v>20</v>
      </c>
      <c r="E18" s="41">
        <f>((C18*1000)*D18)/(1000*1000)</f>
        <v>20</v>
      </c>
      <c r="F18" s="72">
        <f>((C18*1000)*B18)/(1000*1000)</f>
        <v>2</v>
      </c>
      <c r="G18" s="43">
        <f>E18-F18</f>
        <v>18</v>
      </c>
      <c r="H18" s="16">
        <v>0</v>
      </c>
      <c r="I18" s="44">
        <f>G18*100/E18</f>
        <v>90</v>
      </c>
      <c r="J18" s="42">
        <f>F26</f>
        <v>2</v>
      </c>
      <c r="K18" s="73">
        <v>0</v>
      </c>
      <c r="L18" s="73">
        <f>E18-J18</f>
        <v>18</v>
      </c>
      <c r="M18" s="74">
        <f t="shared" si="1"/>
        <v>90</v>
      </c>
    </row>
    <row r="19" spans="1:13" ht="15.75" thickBot="1" x14ac:dyDescent="0.3"/>
    <row r="20" spans="1:13" ht="15.75" thickBot="1" x14ac:dyDescent="0.3">
      <c r="A20" s="108" t="s">
        <v>14</v>
      </c>
      <c r="B20" s="109"/>
      <c r="C20" s="117" t="s">
        <v>35</v>
      </c>
      <c r="D20" s="118"/>
      <c r="E20" s="119"/>
      <c r="F20" s="120" t="s">
        <v>26</v>
      </c>
      <c r="G20" s="121"/>
      <c r="H20" s="121"/>
      <c r="I20" s="122"/>
    </row>
    <row r="21" spans="1:13" ht="75" x14ac:dyDescent="0.25">
      <c r="A21" s="100" t="s">
        <v>0</v>
      </c>
      <c r="B21" s="45" t="s">
        <v>7</v>
      </c>
      <c r="C21" s="46" t="s">
        <v>9</v>
      </c>
      <c r="D21" s="47" t="s">
        <v>17</v>
      </c>
      <c r="E21" s="48" t="s">
        <v>33</v>
      </c>
      <c r="F21" s="22" t="s">
        <v>24</v>
      </c>
      <c r="G21" s="50" t="s">
        <v>18</v>
      </c>
      <c r="H21" s="49" t="s">
        <v>19</v>
      </c>
      <c r="I21" s="51" t="s">
        <v>25</v>
      </c>
    </row>
    <row r="22" spans="1:13" ht="15.75" thickBot="1" x14ac:dyDescent="0.3">
      <c r="A22" s="102"/>
      <c r="B22" s="52" t="s">
        <v>4</v>
      </c>
      <c r="C22" s="53" t="s">
        <v>5</v>
      </c>
      <c r="D22" s="54" t="s">
        <v>39</v>
      </c>
      <c r="E22" s="55" t="s">
        <v>4</v>
      </c>
      <c r="F22" s="56" t="s">
        <v>39</v>
      </c>
      <c r="G22" s="58" t="s">
        <v>39</v>
      </c>
      <c r="H22" s="57" t="s">
        <v>39</v>
      </c>
      <c r="I22" s="59" t="s">
        <v>5</v>
      </c>
    </row>
    <row r="23" spans="1:13" x14ac:dyDescent="0.25">
      <c r="A23" s="6" t="s">
        <v>2</v>
      </c>
      <c r="B23" s="60">
        <f>B15</f>
        <v>100</v>
      </c>
      <c r="C23" s="85">
        <v>75</v>
      </c>
      <c r="D23" s="61">
        <f>F23*100/(100-C23)</f>
        <v>400</v>
      </c>
      <c r="E23" s="62">
        <f>(D23*1000*1000)/(C15*1000)</f>
        <v>400</v>
      </c>
      <c r="F23" s="63">
        <f>F15</f>
        <v>100</v>
      </c>
      <c r="G23" s="34">
        <f>E15-D23</f>
        <v>2600</v>
      </c>
      <c r="H23" s="61">
        <f>D23*C23/100</f>
        <v>300</v>
      </c>
      <c r="I23" s="64">
        <f>G23*100/E15</f>
        <v>86.666666666666671</v>
      </c>
    </row>
    <row r="24" spans="1:13" x14ac:dyDescent="0.25">
      <c r="A24" s="9" t="s">
        <v>1</v>
      </c>
      <c r="B24" s="65">
        <f>B16</f>
        <v>50</v>
      </c>
      <c r="C24" s="86">
        <v>90</v>
      </c>
      <c r="D24" s="39">
        <f t="shared" ref="D24:D26" si="3">F24*100/(100-C24)</f>
        <v>500</v>
      </c>
      <c r="E24" s="66">
        <f>(D24*1000*1000)/(C16*1000)</f>
        <v>500</v>
      </c>
      <c r="F24" s="67">
        <f>F16</f>
        <v>50</v>
      </c>
      <c r="G24" s="68">
        <f>E16-D24</f>
        <v>0</v>
      </c>
      <c r="H24" s="39">
        <f>D24*C24/100</f>
        <v>450</v>
      </c>
      <c r="I24" s="69">
        <f>G24*100/E16</f>
        <v>0</v>
      </c>
    </row>
    <row r="25" spans="1:13" x14ac:dyDescent="0.25">
      <c r="A25" s="12" t="s">
        <v>8</v>
      </c>
      <c r="B25" s="65">
        <f>B17</f>
        <v>20</v>
      </c>
      <c r="C25" s="86">
        <v>70</v>
      </c>
      <c r="D25" s="39">
        <f t="shared" si="3"/>
        <v>66.666666666666671</v>
      </c>
      <c r="E25" s="66">
        <f>(D25*1000*1000)/(C17*1000)</f>
        <v>66.666666666666671</v>
      </c>
      <c r="F25" s="67">
        <f>F17</f>
        <v>20</v>
      </c>
      <c r="G25" s="68">
        <f>E17-D25</f>
        <v>133.33333333333331</v>
      </c>
      <c r="H25" s="39">
        <f>D25*C25/100</f>
        <v>46.666666666666671</v>
      </c>
      <c r="I25" s="69">
        <f>G25*100/E17</f>
        <v>66.666666666666657</v>
      </c>
    </row>
    <row r="26" spans="1:13" ht="15.75" thickBot="1" x14ac:dyDescent="0.3">
      <c r="A26" s="15" t="s">
        <v>3</v>
      </c>
      <c r="B26" s="70">
        <f>B18</f>
        <v>2</v>
      </c>
      <c r="C26" s="87">
        <v>90</v>
      </c>
      <c r="D26" s="43">
        <f t="shared" si="3"/>
        <v>20</v>
      </c>
      <c r="E26" s="71">
        <f>(D26*1000*1000)/(C18*1000)</f>
        <v>20</v>
      </c>
      <c r="F26" s="72">
        <f>F18</f>
        <v>2</v>
      </c>
      <c r="G26" s="73">
        <f>E18-D26</f>
        <v>0</v>
      </c>
      <c r="H26" s="43">
        <f>D26*C26/100</f>
        <v>18</v>
      </c>
      <c r="I26" s="74">
        <f>G26*100/E18</f>
        <v>0</v>
      </c>
    </row>
  </sheetData>
  <sheetProtection algorithmName="SHA-512" hashValue="Y+8AfFjtABsOBCa0ReGULKXS+5nQOVueW1hI0y9cd//69voweHhpapA/SVu8yhBgWHlh4fjxwixemd4HZqGSwg==" saltValue="Cn/fCmgrMZvZqGgSRI+wIQ==" spinCount="100000" sheet="1" objects="1" scenarios="1" selectLockedCells="1"/>
  <mergeCells count="20">
    <mergeCell ref="E3:M3"/>
    <mergeCell ref="E4:M4"/>
    <mergeCell ref="E5:M5"/>
    <mergeCell ref="E6:M6"/>
    <mergeCell ref="A1:C1"/>
    <mergeCell ref="A3:A5"/>
    <mergeCell ref="B3:C3"/>
    <mergeCell ref="A21:A22"/>
    <mergeCell ref="J12:M12"/>
    <mergeCell ref="A12:B12"/>
    <mergeCell ref="C12:E12"/>
    <mergeCell ref="F12:I12"/>
    <mergeCell ref="E7:M8"/>
    <mergeCell ref="A13:A14"/>
    <mergeCell ref="A20:B20"/>
    <mergeCell ref="C20:E20"/>
    <mergeCell ref="F20:I20"/>
    <mergeCell ref="E9:M9"/>
    <mergeCell ref="E10:M10"/>
    <mergeCell ref="E2:M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E491D7850176408C9679B92F56E217" ma:contentTypeVersion="4" ma:contentTypeDescription="Create a new document." ma:contentTypeScope="" ma:versionID="ed0cb1c319c35aec97d12487cc465fee">
  <xsd:schema xmlns:xsd="http://www.w3.org/2001/XMLSchema" xmlns:xs="http://www.w3.org/2001/XMLSchema" xmlns:p="http://schemas.microsoft.com/office/2006/metadata/properties" xmlns:ns2="b6e78d5b-16a3-4e5c-98d5-0dbab900126d" targetNamespace="http://schemas.microsoft.com/office/2006/metadata/properties" ma:root="true" ma:fieldsID="96d419d1ebe0a97d708887fff591d9c5" ns2:_="">
    <xsd:import namespace="b6e78d5b-16a3-4e5c-98d5-0dbab90012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e78d5b-16a3-4e5c-98d5-0dbab90012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06047B-D726-4EC1-8E8D-7BF455F1EABD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9E3DB14-5236-49B9-A902-474C4AEDBF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723B4F-72A6-429B-9DD1-B8F7B1C246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e78d5b-16a3-4e5c-98d5-0dbab90012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Beregninger</vt:lpstr>
    </vt:vector>
  </TitlesOfParts>
  <Company>COWI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Elisabeth Lyngstad</dc:creator>
  <cp:lastModifiedBy>Elisabeth Lyngstad</cp:lastModifiedBy>
  <dcterms:created xsi:type="dcterms:W3CDTF">2017-03-31T12:15:35Z</dcterms:created>
  <dcterms:modified xsi:type="dcterms:W3CDTF">2023-06-23T07:32:29Z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0x0101003DE491D7850176408C9679B92F56E217</vt:lpwstr>
  </property>
</Properties>
</file>