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orskvann-my.sharepoint.com/personal/froydis_borke_norskvann_no/Documents/Skrivebord/"/>
    </mc:Choice>
  </mc:AlternateContent>
  <xr:revisionPtr revIDLastSave="0" documentId="8_{03102A16-0944-4C22-A38A-DF7E96438994}" xr6:coauthVersionLast="47" xr6:coauthVersionMax="47" xr10:uidLastSave="{00000000-0000-0000-0000-000000000000}"/>
  <bookViews>
    <workbookView xWindow="-120" yWindow="-120" windowWidth="51840" windowHeight="21120" tabRatio="705" xr2:uid="{4F6E60A0-A622-498F-AD94-01130C401A34}"/>
  </bookViews>
  <sheets>
    <sheet name="Vann Kommune" sheetId="15" r:id="rId1"/>
    <sheet name="Vann IKS " sheetId="1" r:id="rId2"/>
    <sheet name="Vann Kommuner" sheetId="13" state="hidden" r:id="rId3"/>
    <sheet name="Vannbehandlingsanlegg" sheetId="2" r:id="rId4"/>
    <sheet name="Avløp Kommune" sheetId="14" r:id="rId5"/>
    <sheet name="Avløp IKS" sheetId="9" r:id="rId6"/>
    <sheet name="Avløp Kommuner" sheetId="12" state="hidden" r:id="rId7"/>
    <sheet name="Renseanlegg" sheetId="10" r:id="rId8"/>
    <sheet name="Slambehandlingsanlegg" sheetId="11"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4" l="1"/>
  <c r="C12" i="14"/>
  <c r="D7" i="14"/>
  <c r="C7" i="14"/>
</calcChain>
</file>

<file path=xl/sharedStrings.xml><?xml version="1.0" encoding="utf-8"?>
<sst xmlns="http://schemas.openxmlformats.org/spreadsheetml/2006/main" count="1717" uniqueCount="897">
  <si>
    <t>Selskap</t>
  </si>
  <si>
    <t>Enhet</t>
  </si>
  <si>
    <t>Karakteristika ved tjenesten</t>
  </si>
  <si>
    <t>Personer</t>
  </si>
  <si>
    <t>1000 m3</t>
  </si>
  <si>
    <t>Spesifikk vannleveranse</t>
  </si>
  <si>
    <t>liter/person,døgn</t>
  </si>
  <si>
    <t>Andel med fullrenset vann</t>
  </si>
  <si>
    <t>% av pers.tilkn.</t>
  </si>
  <si>
    <t>Antall vannforsyningssystem</t>
  </si>
  <si>
    <t>Antall</t>
  </si>
  <si>
    <t>Antall vannbehandlinganlegg</t>
  </si>
  <si>
    <t>Veid tilknytning til VBA</t>
  </si>
  <si>
    <t>pers./VBA</t>
  </si>
  <si>
    <t>Antall meter ledningsnett</t>
  </si>
  <si>
    <t>meter/pers.tilkn.</t>
  </si>
  <si>
    <t>Ledningsfornyelse, snitt tre år</t>
  </si>
  <si>
    <t>% av nettet</t>
  </si>
  <si>
    <t>Ledig kapasitet snitt vannleveranse pr. døgn</t>
  </si>
  <si>
    <t>% av kapasitet</t>
  </si>
  <si>
    <t>Tjenestekvalitet</t>
  </si>
  <si>
    <t>Hygienisk betryggende drikkevann</t>
  </si>
  <si>
    <t>Bruksmessig god vannkvalitet</t>
  </si>
  <si>
    <t>God alternativ forsyning</t>
  </si>
  <si>
    <t>% av pers.tilkn</t>
  </si>
  <si>
    <t>Sum avbrudd i forsyningen</t>
  </si>
  <si>
    <t>Timer/pers.tilkn.</t>
  </si>
  <si>
    <t>Leveringsbuffer</t>
  </si>
  <si>
    <t>Timer</t>
  </si>
  <si>
    <t>Vanntap i selskapets distribusjonsnett</t>
  </si>
  <si>
    <t>% vanntap</t>
  </si>
  <si>
    <t>Vurdering 40%</t>
  </si>
  <si>
    <t>Mangelfull</t>
  </si>
  <si>
    <t>God</t>
  </si>
  <si>
    <t>Vurdering 15%</t>
  </si>
  <si>
    <t>Vurdering 20%</t>
  </si>
  <si>
    <t>Darlig</t>
  </si>
  <si>
    <t>Vurdering 5%</t>
  </si>
  <si>
    <t>Kvalitetsindeks</t>
  </si>
  <si>
    <t>Vektet KI (0-4)</t>
  </si>
  <si>
    <t>Energiforbruk og produksjon</t>
  </si>
  <si>
    <t>Energiforbruk vannprod.</t>
  </si>
  <si>
    <t>kWh/m3 prod.</t>
  </si>
  <si>
    <t>Energiforbruk distrib.vann</t>
  </si>
  <si>
    <t>Energiforbruk vann sum</t>
  </si>
  <si>
    <t>Energiproduksjon sum</t>
  </si>
  <si>
    <t>kWh/m3 prod</t>
  </si>
  <si>
    <t>Egenbruk produsert energi</t>
  </si>
  <si>
    <t>% av produksjonen</t>
  </si>
  <si>
    <t xml:space="preserve"> </t>
  </si>
  <si>
    <t>Salg av energi til andre</t>
  </si>
  <si>
    <t>Anvendelse produsert energi</t>
  </si>
  <si>
    <t>% av forbruket</t>
  </si>
  <si>
    <t>Kostnader</t>
  </si>
  <si>
    <t>Admin.kostnader</t>
  </si>
  <si>
    <t>kr/m3 prod.</t>
  </si>
  <si>
    <t>Driftskost. vannproduksjon</t>
  </si>
  <si>
    <t>Driftskost. vanndistribusjon</t>
  </si>
  <si>
    <t>Driftskostnader sum</t>
  </si>
  <si>
    <t>Kapitalkost. vannproduksjon</t>
  </si>
  <si>
    <t>Kapitalkost. vanndistribusjon</t>
  </si>
  <si>
    <t>Kapitalkostnader sum</t>
  </si>
  <si>
    <t>Bruttokostnader vannproduksjon, inkl. adm.</t>
  </si>
  <si>
    <t>Bruttokostnader vanndistribusjon</t>
  </si>
  <si>
    <t>Salgsinntekter</t>
  </si>
  <si>
    <t>Selvkost vannforsyning</t>
  </si>
  <si>
    <t>Selvkost vannprod.inkl.adm.</t>
  </si>
  <si>
    <t>Investeringer</t>
  </si>
  <si>
    <t>Investering gjennomført</t>
  </si>
  <si>
    <t>Økonomiplan årlige investeringer</t>
  </si>
  <si>
    <t>Selvkost vann etter gj.ført invest.</t>
  </si>
  <si>
    <t>Økt selvkost i øk.planperioden</t>
  </si>
  <si>
    <t>% pr. år</t>
  </si>
  <si>
    <t>Kommune</t>
  </si>
  <si>
    <t>Navn vannbehandlingsanlegg</t>
  </si>
  <si>
    <t>Nivå 3</t>
  </si>
  <si>
    <t>Vannproduksjon</t>
  </si>
  <si>
    <t>Personer forsynt</t>
  </si>
  <si>
    <t>Kategori</t>
  </si>
  <si>
    <t>Fullrenset overflatevann</t>
  </si>
  <si>
    <t>Desinfisert overflatevann</t>
  </si>
  <si>
    <t>Klor</t>
  </si>
  <si>
    <t>Desinfeksjon 2</t>
  </si>
  <si>
    <t>UV</t>
  </si>
  <si>
    <t>Desinfeksjon 3</t>
  </si>
  <si>
    <t>Ja/Nei</t>
  </si>
  <si>
    <t>Ja</t>
  </si>
  <si>
    <t>Nei</t>
  </si>
  <si>
    <t>Hygienisk barrieresikring vurdering</t>
  </si>
  <si>
    <t>Vurdering</t>
  </si>
  <si>
    <t>MBA Råvann kvalitetsnivå</t>
  </si>
  <si>
    <t>Nivå</t>
  </si>
  <si>
    <t>C</t>
  </si>
  <si>
    <t>D</t>
  </si>
  <si>
    <t>Ikke utfort</t>
  </si>
  <si>
    <t>Rentvannsprøver påvist IE</t>
  </si>
  <si>
    <t>% av prøver</t>
  </si>
  <si>
    <t>Rentvannsprøver påvist E. coli</t>
  </si>
  <si>
    <t>Rentvannskvalitet middelverdi pH</t>
  </si>
  <si>
    <t>pH</t>
  </si>
  <si>
    <t>Rentvannskvalitet middelverdi Farge</t>
  </si>
  <si>
    <t>mg Pt/l</t>
  </si>
  <si>
    <t>Reduksjon farge</t>
  </si>
  <si>
    <t>Reduksjon turbiditet</t>
  </si>
  <si>
    <t>FNU</t>
  </si>
  <si>
    <t>Energiforbruk vannproduksjon</t>
  </si>
  <si>
    <t>Egenproduksjon av energi</t>
  </si>
  <si>
    <t>Utnyttelse produsert energi</t>
  </si>
  <si>
    <t>Personalkostnader</t>
  </si>
  <si>
    <t>kr/m3 prod</t>
  </si>
  <si>
    <t>Kjemikaliekostnader</t>
  </si>
  <si>
    <t>Energikostnader</t>
  </si>
  <si>
    <t>Innkjøp øvrige varer</t>
  </si>
  <si>
    <t>Avskrivninger anlegg</t>
  </si>
  <si>
    <t>Kalkultoriske renter</t>
  </si>
  <si>
    <t>Navn</t>
  </si>
  <si>
    <t>Deltakernivå</t>
  </si>
  <si>
    <t/>
  </si>
  <si>
    <t>Anleggseier</t>
  </si>
  <si>
    <t>Kilde- og vannbehandling</t>
  </si>
  <si>
    <t>Desinfeksjon</t>
  </si>
  <si>
    <t>Korrosjonskontroll vann levert</t>
  </si>
  <si>
    <t>Resultat MBA analyse</t>
  </si>
  <si>
    <t>Innkjøp av tjenester</t>
  </si>
  <si>
    <t>Sum driftskostnader vannproduksjon</t>
  </si>
  <si>
    <t>Sum kapitalkostnader vannproduksjon</t>
  </si>
  <si>
    <t>Bruttokostnader vannproduksjon</t>
  </si>
  <si>
    <t>Kapitalkostnader kilde/transport råvann</t>
  </si>
  <si>
    <t>Driftskostnader vannbehandling</t>
  </si>
  <si>
    <t>Kapitalkostnader vannbehandling</t>
  </si>
  <si>
    <t>Nivå 1</t>
  </si>
  <si>
    <t>Nivå 2</t>
  </si>
  <si>
    <t>-</t>
  </si>
  <si>
    <t>Avløpstjenesten</t>
  </si>
  <si>
    <t>Kjennetegn ved selskapet</t>
  </si>
  <si>
    <t>pers.ekv</t>
  </si>
  <si>
    <t>Avløpsvann tilført</t>
  </si>
  <si>
    <t>liter/pers.ekv.,døgn</t>
  </si>
  <si>
    <t>Antall renseanlegg</t>
  </si>
  <si>
    <t>Veid tilknytning renseanlegg</t>
  </si>
  <si>
    <t>Pers.ekv/antall</t>
  </si>
  <si>
    <t xml:space="preserve">Andel tilknyttet mek/primærrensing </t>
  </si>
  <si>
    <t>%</t>
  </si>
  <si>
    <t xml:space="preserve">Andel tilknyttet kun bio/sekundærrensing </t>
  </si>
  <si>
    <t xml:space="preserve">Andel tilknyttet kun fosforrensing </t>
  </si>
  <si>
    <t>Andel tilknyttet fosfor- og org.stoff rensing</t>
  </si>
  <si>
    <t>Andel tilkn. fosfor-, nitrogen- og org.stoff rensing</t>
  </si>
  <si>
    <t>Renseomfang dominerende</t>
  </si>
  <si>
    <t>M/O/P/N *</t>
  </si>
  <si>
    <t>P/N/O</t>
  </si>
  <si>
    <t>O</t>
  </si>
  <si>
    <t>Meter spillvannsnett / pers.ekv</t>
  </si>
  <si>
    <t>meter/pers.ekv</t>
  </si>
  <si>
    <t>Antall pumpestasjoner / km. ledning</t>
  </si>
  <si>
    <t>antall/km ledning</t>
  </si>
  <si>
    <t>Standard på avløpstjenesten (behandling av avløpsvann og slam)</t>
  </si>
  <si>
    <t>Sum pe renset NP-BOF</t>
  </si>
  <si>
    <t>PNO pe % *</t>
  </si>
  <si>
    <t>Andel God overholdelse av rensekrav</t>
  </si>
  <si>
    <t>Andel Dårlig overholdelse av rensekrav</t>
  </si>
  <si>
    <t>Andel Mangelfull overholdelse av rensekrav</t>
  </si>
  <si>
    <t>Andel mangler data</t>
  </si>
  <si>
    <t>Overløpsutslipp på renseanlegget</t>
  </si>
  <si>
    <t>% av tilførselen</t>
  </si>
  <si>
    <t>Årets slamproduksjon andel klasse I-III</t>
  </si>
  <si>
    <t>% av tonn TS</t>
  </si>
  <si>
    <t>Slamdisponering snitt siste tre år</t>
  </si>
  <si>
    <t>Overløpsutslipp avløpsnettet</t>
  </si>
  <si>
    <t>% av pe tilførsel RA</t>
  </si>
  <si>
    <t>Overholdelse rensekravene</t>
  </si>
  <si>
    <t>Vurdering 60%</t>
  </si>
  <si>
    <t>Tjenestekvalitet - Indeks KI</t>
  </si>
  <si>
    <t>Vektet KI (0–4)</t>
  </si>
  <si>
    <t>Bærekraftig produksjon</t>
  </si>
  <si>
    <t>Fremmedvannstilførsel til RA</t>
  </si>
  <si>
    <t>Estimert overvannstilførsel</t>
  </si>
  <si>
    <t>Energiforbruk rensing/slam</t>
  </si>
  <si>
    <t>kWh/pers.ekv.</t>
  </si>
  <si>
    <t xml:space="preserve">Energiforbruk avl.transport </t>
  </si>
  <si>
    <t>ENERGIFORBRUK AVLØP SUM</t>
  </si>
  <si>
    <t>Energiprod.rensing/slam</t>
  </si>
  <si>
    <t>Energiprod.avløpstransport</t>
  </si>
  <si>
    <t>ENERGIPRODUKSJON SUM</t>
  </si>
  <si>
    <t>ANVENDT ENERGIPRODUKSJON</t>
  </si>
  <si>
    <t>Fornyelse avløpsnettet</t>
  </si>
  <si>
    <t>Selvkost for selskapets behandling av avløpsvann og slam</t>
  </si>
  <si>
    <t xml:space="preserve">Administative kostnader </t>
  </si>
  <si>
    <t>kr/pers.ekv</t>
  </si>
  <si>
    <t>Driftskostnader rensing</t>
  </si>
  <si>
    <t>Driftskostnader avløpstransport</t>
  </si>
  <si>
    <t>Driftskostnader - sum</t>
  </si>
  <si>
    <t>Avskrivninger avløpsrensing</t>
  </si>
  <si>
    <t>Kalkulatoriske renter avløpsrensing</t>
  </si>
  <si>
    <t>Avskrivninger avløpstransport</t>
  </si>
  <si>
    <t>Kalkulatoriske renter avløpstransport</t>
  </si>
  <si>
    <t xml:space="preserve">Kapitalkostnader - sum </t>
  </si>
  <si>
    <t xml:space="preserve">Bruttokostnader avløpsrensing </t>
  </si>
  <si>
    <t xml:space="preserve">Bruttokostnader avløpstransport </t>
  </si>
  <si>
    <t xml:space="preserve">Bruttokostnader avløp - sum </t>
  </si>
  <si>
    <t>Salsinntekter</t>
  </si>
  <si>
    <t>Selvkost avløp</t>
  </si>
  <si>
    <t>Selvkost rensing inkl. admin</t>
  </si>
  <si>
    <t>Investeringer og investeringsplaner</t>
  </si>
  <si>
    <t>Investeringer i rapporteringsåret</t>
  </si>
  <si>
    <t>Investeringer i økonomiplanperioden</t>
  </si>
  <si>
    <t>Selvkost avløp etter gj.ført invest.</t>
  </si>
  <si>
    <t>kr/pers.ekv.</t>
  </si>
  <si>
    <t>Renseanlegg</t>
  </si>
  <si>
    <t>Karakteristika for anlegget</t>
  </si>
  <si>
    <t>Anleggets renseprinsipp</t>
  </si>
  <si>
    <t>Prinsipp</t>
  </si>
  <si>
    <t>Biologisk</t>
  </si>
  <si>
    <t>Biologisk/Kjemisk</t>
  </si>
  <si>
    <t>Kjemisk</t>
  </si>
  <si>
    <t>Mek-sil</t>
  </si>
  <si>
    <t>Kap. 14</t>
  </si>
  <si>
    <t>Kap. 13</t>
  </si>
  <si>
    <t>Omfang rensing i rapp.året</t>
  </si>
  <si>
    <t>M/O/P/N</t>
  </si>
  <si>
    <t>O/P</t>
  </si>
  <si>
    <t>M</t>
  </si>
  <si>
    <t>O/P/N</t>
  </si>
  <si>
    <t>Anleggets kapasitet</t>
  </si>
  <si>
    <t>BOF5 pe</t>
  </si>
  <si>
    <t>Slambehandlingsanlegg</t>
  </si>
  <si>
    <t>Slambehandlingsprosess</t>
  </si>
  <si>
    <t>Utråtning / Biogass</t>
  </si>
  <si>
    <t>Kompostering</t>
  </si>
  <si>
    <t>Kalkbehandling / Orsametoden</t>
  </si>
  <si>
    <t>Økonomidata på anlegget</t>
  </si>
  <si>
    <t>Tilførsler til anlegget</t>
  </si>
  <si>
    <t>pers.ekv.</t>
  </si>
  <si>
    <t>Persontilknytning</t>
  </si>
  <si>
    <t>Avløpsvann behandlet</t>
  </si>
  <si>
    <t>Overløpsmengde renseanlegg</t>
  </si>
  <si>
    <t>% av tilførsel</t>
  </si>
  <si>
    <t>Est. fremmedvannstilførsel</t>
  </si>
  <si>
    <t>% fremmedvann</t>
  </si>
  <si>
    <t>Est. overvannstilførsel</t>
  </si>
  <si>
    <t>% overvann</t>
  </si>
  <si>
    <t>Målt tilførsel BOF5</t>
  </si>
  <si>
    <t>pe BOF5</t>
  </si>
  <si>
    <t>Målt tilførsel tot. P</t>
  </si>
  <si>
    <t>pe Tot.P</t>
  </si>
  <si>
    <t>Målt tilførsel tot. N</t>
  </si>
  <si>
    <t>pe Tot.N</t>
  </si>
  <si>
    <t>Sum tilførsel PN-BOF</t>
  </si>
  <si>
    <t>pe PN-BOF</t>
  </si>
  <si>
    <t>Renseresultater</t>
  </si>
  <si>
    <t>Dårlig</t>
  </si>
  <si>
    <t>Ikke krav</t>
  </si>
  <si>
    <t>Overholdelse funskjonskrav</t>
  </si>
  <si>
    <t>Rensing av SS</t>
  </si>
  <si>
    <t>% renset</t>
  </si>
  <si>
    <t>Rensing av BOF5</t>
  </si>
  <si>
    <t>Rensing av KOF</t>
  </si>
  <si>
    <t>Rensing tot. P</t>
  </si>
  <si>
    <t>Rensing tot. N</t>
  </si>
  <si>
    <t>Sum utslipp PN-BOF</t>
  </si>
  <si>
    <t>Utslipp av tot. P</t>
  </si>
  <si>
    <t>tonn P/år</t>
  </si>
  <si>
    <t>Utslipp av tot. N</t>
  </si>
  <si>
    <t>tonn N/år</t>
  </si>
  <si>
    <t>Slamproduksjon råslam RA</t>
  </si>
  <si>
    <t>kgTS/pe tilført</t>
  </si>
  <si>
    <t>Energi og klimafotavtrykk 1/2</t>
  </si>
  <si>
    <t>Energiforbruk renseprosess</t>
  </si>
  <si>
    <t>kWh/pers.ekv</t>
  </si>
  <si>
    <t>Energiproduksjon i renseanlegget</t>
  </si>
  <si>
    <t>Salg av produsert energi</t>
  </si>
  <si>
    <t>Anvendt energiproduksjon renseanlegg</t>
  </si>
  <si>
    <t>Netto energiforbruk</t>
  </si>
  <si>
    <t>Lystgassutslipp N-rensing</t>
  </si>
  <si>
    <t>kg CO2 ekv/pers.ekv.</t>
  </si>
  <si>
    <t>CO2 utslipp bruk energi RA</t>
  </si>
  <si>
    <t>Indirekte utslipp fra energi RA</t>
  </si>
  <si>
    <t>Klimagevinst solgt energi</t>
  </si>
  <si>
    <t>Kostnader avløpsrensing og slambehandling</t>
  </si>
  <si>
    <t>Personalkost</t>
  </si>
  <si>
    <t>Innkjøp av øvrige varer</t>
  </si>
  <si>
    <t>Ekstern slambehandling</t>
  </si>
  <si>
    <t>Sum driftskostnader rensing/slambehandling</t>
  </si>
  <si>
    <t>Kalkulatoriske renter</t>
  </si>
  <si>
    <t>Sum kapitalkostnader rensing/slambehandling</t>
  </si>
  <si>
    <t>Sum bruttokostnader rensing/slambehandling</t>
  </si>
  <si>
    <t>Sum driftskostnader avløpsrensing</t>
  </si>
  <si>
    <t>Sum kapitalkostnader avløpsrensing</t>
  </si>
  <si>
    <t>Sum driftskostnader slambehandling</t>
  </si>
  <si>
    <t>Sum kapitalkostnader slambehandling</t>
  </si>
  <si>
    <t>Sum driftskostnader transport/disponering av slam</t>
  </si>
  <si>
    <t>Driftskostnader ekstern slambehandling</t>
  </si>
  <si>
    <t>Slamanlegg</t>
  </si>
  <si>
    <t>Type slambehandlingsanlegg</t>
  </si>
  <si>
    <t>Type</t>
  </si>
  <si>
    <t>Slamproduksjon og disponering</t>
  </si>
  <si>
    <t>Tonn TS/år råslam</t>
  </si>
  <si>
    <t>Årsproduksjon ferdig behandlet slam</t>
  </si>
  <si>
    <t>Tonn TS/år</t>
  </si>
  <si>
    <t>Slamkvalitet klasse I-III</t>
  </si>
  <si>
    <t>% av årsprod</t>
  </si>
  <si>
    <t>Disponert slam siste tre år</t>
  </si>
  <si>
    <t>% av snitt årsprod</t>
  </si>
  <si>
    <t>Deponert slam siste tre år</t>
  </si>
  <si>
    <t>Biogassproduksjon</t>
  </si>
  <si>
    <t>Biogassproduksjon (rågass)</t>
  </si>
  <si>
    <t>1000 Nm3 rågass</t>
  </si>
  <si>
    <t>Andel metan i rågassen</t>
  </si>
  <si>
    <t>% CH4</t>
  </si>
  <si>
    <t>Andel til biometanproduksjon</t>
  </si>
  <si>
    <t>% av rågassen</t>
  </si>
  <si>
    <t>Anvendelse strøm og varme</t>
  </si>
  <si>
    <t>Andel fakling</t>
  </si>
  <si>
    <t xml:space="preserve">Biogass anvendt av årsprod biorest </t>
  </si>
  <si>
    <t>Nm3/tonn TS biorest</t>
  </si>
  <si>
    <t>liter/pers,døgn</t>
  </si>
  <si>
    <t>Energiforbruk biogassanlegg</t>
  </si>
  <si>
    <t xml:space="preserve">Salg av produsert energi </t>
  </si>
  <si>
    <t xml:space="preserve">Anvendt energiproduksjon </t>
  </si>
  <si>
    <t>Klimafotavtrykk energibruk</t>
  </si>
  <si>
    <t>kg CO2 ekv./tonn TS</t>
  </si>
  <si>
    <t>Utslipp av metan varmfakling</t>
  </si>
  <si>
    <t>Utslipp av metan kaldfakling</t>
  </si>
  <si>
    <t>Klimagevinst salg av energi</t>
  </si>
  <si>
    <t xml:space="preserve">Sum kapitalkostnader slambehandling </t>
  </si>
  <si>
    <t>Sum kostnader slamdisponering</t>
  </si>
  <si>
    <t>Selskap avløp - https://rapport.bedrevann.no/selskap_avlop/</t>
  </si>
  <si>
    <t>Renseanlegg - https://rapport.bedrevann.no/RA/</t>
  </si>
  <si>
    <t>Slambehandlingsanlegg - https://rapport.bedrevann.no/SLA/</t>
  </si>
  <si>
    <t xml:space="preserve">Selskap vannforsyningstjeneste </t>
  </si>
  <si>
    <t>Forklaring av beregningen</t>
  </si>
  <si>
    <t>Utvalg: Alle</t>
  </si>
  <si>
    <t>Kategori: Alle</t>
  </si>
  <si>
    <t>KOMMUNENS VANNFORSYNINGSTJENESTE</t>
  </si>
  <si>
    <t>Tilknytning og infrastruktur</t>
  </si>
  <si>
    <t>Andel som får fullrenset overflatevann</t>
  </si>
  <si>
    <t>Andel som får desinfisert overflatevann</t>
  </si>
  <si>
    <t>Andel som får desinfisert grunnvann</t>
  </si>
  <si>
    <t>Vannleveranse på kommunalt nett</t>
  </si>
  <si>
    <t>Liter/person, døgn</t>
  </si>
  <si>
    <t>Veid persontilknytning til vannbehandlingsanlegg</t>
  </si>
  <si>
    <t>Person/VBA</t>
  </si>
  <si>
    <t>Tilknytningstetthet til kommunalt nett</t>
  </si>
  <si>
    <t>Person/km ledning</t>
  </si>
  <si>
    <t>Standard på tjenesten</t>
  </si>
  <si>
    <t>Vekting i KI</t>
  </si>
  <si>
    <t>Andel personer med god hygienisk barrieresikret drikkevann</t>
  </si>
  <si>
    <t>Andel personer med god hygienisk vannkvalitet</t>
  </si>
  <si>
    <t>Andel personer med god bruksmessig vannkvalitet</t>
  </si>
  <si>
    <t>Andel personer tilknyttet med god alternativ forsyning</t>
  </si>
  <si>
    <t>KI</t>
  </si>
  <si>
    <t>Husholdningsforbruk snitt (målt og stipulert)</t>
  </si>
  <si>
    <t>liter/person, døgn</t>
  </si>
  <si>
    <t>Vannlekkasjer i ledningsnettet (inkl.stikkl.) i rapporteringsåret</t>
  </si>
  <si>
    <t>m3/km, døgn</t>
  </si>
  <si>
    <t>% av vannleveransen</t>
  </si>
  <si>
    <t>Ikke planlagte avbrudd i trykkvannsforsyningen</t>
  </si>
  <si>
    <t>timer/pers.pr.år</t>
  </si>
  <si>
    <t>sum avbrudd i trykkvannsforsyningen</t>
  </si>
  <si>
    <t>Lekkasjereparasjoner kommunalt nett</t>
  </si>
  <si>
    <t>antall/km. ledning</t>
  </si>
  <si>
    <t>Ledningsfornyelse i snitt siste tre år</t>
  </si>
  <si>
    <t>Egenvurdert fornyelsesbehov i rapporteringsåret eller 2030</t>
  </si>
  <si>
    <t>Fornyet av teoretisk beregnet eller egenvurdert behov</t>
  </si>
  <si>
    <t>% av behovet</t>
  </si>
  <si>
    <t>Andel fornyet med NoDig-metoder</t>
  </si>
  <si>
    <t>% av fornyelsen</t>
  </si>
  <si>
    <t>kr/meter fornyet</t>
  </si>
  <si>
    <t>kWh/pers.tilknyttet</t>
  </si>
  <si>
    <t>Kostnader og årsgebyr</t>
  </si>
  <si>
    <t>Driftskostnader kommunal vannproduksjon</t>
  </si>
  <si>
    <t>kr/pers.tilknyttet</t>
  </si>
  <si>
    <t>Driftskostnader interkommunal vannproduksjon</t>
  </si>
  <si>
    <t>kr/pers.tilkn</t>
  </si>
  <si>
    <t>Driftskostnader kommunal vanndistribusjon ekskl.fornyelse</t>
  </si>
  <si>
    <t>Driftsfinansiert ledningsfornyelse kommunalt nett</t>
  </si>
  <si>
    <t>Driftskostnader interkommunal vanndistribusjon</t>
  </si>
  <si>
    <t>Kapitalkostnader kommunal vannproduksjon</t>
  </si>
  <si>
    <t>Kapitalkostnader interkommunal vannproduksjon</t>
  </si>
  <si>
    <t>Kapitalkostnader kommunal vanndistribusjon</t>
  </si>
  <si>
    <t>Kapitalkostnader interkommunal vanndistribusjon</t>
  </si>
  <si>
    <t>Selvkost Vann</t>
  </si>
  <si>
    <t>Årsgebyr bolig ekskl.mva</t>
  </si>
  <si>
    <t>kr/år, inkl. MVA</t>
  </si>
  <si>
    <t>Kommunale invest. ekskl.ledningsfornyelse</t>
  </si>
  <si>
    <t>Fornyelse av kommunalt ledningsnett</t>
  </si>
  <si>
    <t>Interkommunale investeringer</t>
  </si>
  <si>
    <t>Komm.invest. ekskl.ledn.fornyelse i økonomiplan</t>
  </si>
  <si>
    <t>kr/pers.tilkn.pr.år</t>
  </si>
  <si>
    <t>Kommunal ledningsfornyelse i økonomiplan</t>
  </si>
  <si>
    <t>Interkommunale investeringer i økonomiplan</t>
  </si>
  <si>
    <t>Selvkost etter gjennomført investeringsplan</t>
  </si>
  <si>
    <t>Økt selvkost i økonomiplanperioden, snitt pr. år</t>
  </si>
  <si>
    <r>
      <rPr>
        <i/>
        <vertAlign val="superscript"/>
        <sz val="9"/>
        <color rgb="FF000000"/>
        <rFont val="Calibri"/>
        <family val="2"/>
      </rPr>
      <t>2)</t>
    </r>
    <r>
      <rPr>
        <i/>
        <sz val="9"/>
        <color indexed="8"/>
        <rFont val="Calibri"/>
        <family val="2"/>
      </rPr>
      <t xml:space="preserve"> Indikatorer som rapporteres for kommuner som deltar på nivå 2 og de interkommunale selskapene som deltar i bedreVANN</t>
    </r>
  </si>
  <si>
    <t>Norsk Vanns vurderingskriterier for standard på vannforsyningen</t>
  </si>
  <si>
    <t xml:space="preserve">    gjennom vannbehandlingen (tilstrekkelig hygieniske barrieresikring) og dokumenterer god hygienisk kvalitet</t>
  </si>
  <si>
    <t xml:space="preserve">    Dårlig hygienisk: &gt; 10 % av personer tilkn. eller &gt; 1000 personer har ikke hygienisk betryggende drikkevann.</t>
  </si>
  <si>
    <t xml:space="preserve">    Dårlig ledningsnettet: &lt; 0,5 % av nettet er fornyet i snitt siste tre år OG beregnet vanntap &gt; 40 % ELLER ant.lekkasjerep. &gt; 0,10 pr. km pr. år</t>
  </si>
  <si>
    <t>8) Teoretisk beregnet fornyelsesbehov i %: Snitt alder ledningsnettet i år/100 + 5*Antall lekkasjereparsjonser pr. km ledning pr. år + Lekkasjetap i %</t>
  </si>
  <si>
    <t xml:space="preserve">Resultater kommunal vannforsyning </t>
  </si>
  <si>
    <t>Kommune 1</t>
  </si>
  <si>
    <t>Kommune 2</t>
  </si>
  <si>
    <t>Forklaring til beregningene</t>
  </si>
  <si>
    <t>Kommunens valgte deltakernivå i bedreVANN, som definerer omfang av rapporteringen</t>
  </si>
  <si>
    <t>Vannbehandling og produksjon</t>
  </si>
  <si>
    <t>VBA</t>
  </si>
  <si>
    <t>Selskap IKS</t>
  </si>
  <si>
    <t>Vannkvalitet rentvann fra VBA (Nivå 3)</t>
  </si>
  <si>
    <t>Energi vannproduksjon (Nivå 2,3)</t>
  </si>
  <si>
    <t>Kostnader vannproduksjon (Nivå 3)</t>
  </si>
  <si>
    <r>
      <t xml:space="preserve">Investeringer og investeringsplaner </t>
    </r>
    <r>
      <rPr>
        <b/>
        <sz val="10"/>
        <color theme="1"/>
        <rFont val="Calibri"/>
        <family val="2"/>
      </rPr>
      <t xml:space="preserve"> </t>
    </r>
    <r>
      <rPr>
        <b/>
        <vertAlign val="superscript"/>
        <sz val="10"/>
        <color theme="1"/>
        <rFont val="Calibri"/>
        <family val="2"/>
      </rPr>
      <t>2)</t>
    </r>
  </si>
  <si>
    <r>
      <t>Energiforbruk vannproduksjon</t>
    </r>
    <r>
      <rPr>
        <vertAlign val="superscript"/>
        <sz val="11"/>
        <color theme="1"/>
        <rFont val="Calibri"/>
        <family val="2"/>
      </rPr>
      <t xml:space="preserve"> 2)</t>
    </r>
  </si>
  <si>
    <r>
      <t xml:space="preserve">Enhetskostnad ledningsfornyelse, snitt siste tre år </t>
    </r>
    <r>
      <rPr>
        <vertAlign val="superscript"/>
        <sz val="11"/>
        <color theme="1"/>
        <rFont val="Calibri"/>
        <family val="2"/>
      </rPr>
      <t>2)</t>
    </r>
  </si>
  <si>
    <r>
      <t xml:space="preserve">Energiforbruk vanndistribusjon </t>
    </r>
    <r>
      <rPr>
        <vertAlign val="superscript"/>
        <sz val="11"/>
        <color theme="1"/>
        <rFont val="Calibri"/>
        <family val="2"/>
      </rPr>
      <t>2)</t>
    </r>
  </si>
  <si>
    <r>
      <t xml:space="preserve">Anvendt energiproduksjon </t>
    </r>
    <r>
      <rPr>
        <vertAlign val="superscript"/>
        <sz val="11"/>
        <color theme="1"/>
        <rFont val="Calibri"/>
        <family val="2"/>
      </rPr>
      <t>2)</t>
    </r>
  </si>
  <si>
    <r>
      <t xml:space="preserve">Personer tilknyttet kommunal vannforsyning </t>
    </r>
    <r>
      <rPr>
        <vertAlign val="superscript"/>
        <sz val="11"/>
        <color theme="1"/>
        <rFont val="Calibri"/>
        <family val="2"/>
      </rPr>
      <t>1)</t>
    </r>
  </si>
  <si>
    <r>
      <rPr>
        <i/>
        <vertAlign val="superscript"/>
        <sz val="9"/>
        <color indexed="8"/>
        <rFont val="Calibri"/>
        <family val="2"/>
      </rPr>
      <t>1)</t>
    </r>
    <r>
      <rPr>
        <i/>
        <sz val="9"/>
        <color indexed="8"/>
        <rFont val="Calibri"/>
        <family val="2"/>
      </rPr>
      <t xml:space="preserve"> Antall innbyggere tilknyttet + 50 % av maksimaltilknytningen fra fritidsboliger + Leiearbeider og studenter ikke innbyggere i kommunen</t>
    </r>
    <r>
      <rPr>
        <i/>
        <vertAlign val="superscript"/>
        <sz val="9"/>
        <color indexed="8"/>
        <rFont val="Calibri"/>
        <family val="2"/>
      </rPr>
      <t xml:space="preserve">
</t>
    </r>
  </si>
  <si>
    <r>
      <t xml:space="preserve">Hygienisk betryggende drikkevann </t>
    </r>
    <r>
      <rPr>
        <vertAlign val="superscript"/>
        <sz val="11"/>
        <color theme="1"/>
        <rFont val="Calibri"/>
        <family val="2"/>
      </rPr>
      <t>3)</t>
    </r>
  </si>
  <si>
    <r>
      <t xml:space="preserve">Bruksmessig vannkvalitet  </t>
    </r>
    <r>
      <rPr>
        <vertAlign val="superscript"/>
        <sz val="11"/>
        <color theme="1"/>
        <rFont val="Calibri"/>
        <family val="2"/>
      </rPr>
      <t>4)</t>
    </r>
  </si>
  <si>
    <r>
      <t xml:space="preserve">Leveringsstabilitet </t>
    </r>
    <r>
      <rPr>
        <vertAlign val="superscript"/>
        <sz val="11"/>
        <color theme="1"/>
        <rFont val="Calibri"/>
        <family val="2"/>
      </rPr>
      <t>5)</t>
    </r>
  </si>
  <si>
    <r>
      <t xml:space="preserve">Alternativ forsyning </t>
    </r>
    <r>
      <rPr>
        <vertAlign val="superscript"/>
        <sz val="11"/>
        <color theme="1"/>
        <rFont val="Calibri"/>
        <family val="2"/>
      </rPr>
      <t>6)</t>
    </r>
  </si>
  <si>
    <r>
      <t>Ledningsnettets funksjon</t>
    </r>
    <r>
      <rPr>
        <vertAlign val="superscript"/>
        <sz val="11"/>
        <color theme="1"/>
        <rFont val="Calibri"/>
        <family val="2"/>
      </rPr>
      <t xml:space="preserve"> 7)</t>
    </r>
  </si>
  <si>
    <r>
      <t xml:space="preserve">Vektet kvalitetsindeks (KI) </t>
    </r>
    <r>
      <rPr>
        <vertAlign val="superscript"/>
        <sz val="11"/>
        <color theme="1"/>
        <rFont val="Calibri"/>
        <family val="2"/>
      </rPr>
      <t>9)</t>
    </r>
  </si>
  <si>
    <r>
      <t xml:space="preserve">Teoretisk fornyelsesbehov </t>
    </r>
    <r>
      <rPr>
        <vertAlign val="superscript"/>
        <sz val="11"/>
        <color theme="1"/>
        <rFont val="Calibri"/>
        <family val="2"/>
      </rPr>
      <t>8)</t>
    </r>
  </si>
  <si>
    <t>6) God alternativ: 100 % av pers.tilkn. vannverk som forsyner &gt; 1000 personer, har gode alt. forsyningsmuligheter som kan levere i inntil 3 måneder</t>
  </si>
  <si>
    <t xml:space="preserve">3) God hygienisk: 100 % av personer tilknyttet har hygienisk betryggende drikkevann. Vannforsyningen er beskyttet mot forurensning i kilde/nedbørfelt, </t>
  </si>
  <si>
    <t>4) God bruksmessig: 100 % av personer tilknyttet har god bruksmessig kvalitet. Kravene til pH og farge er tilfredsstilt</t>
  </si>
  <si>
    <t xml:space="preserve">    Dårlig bruksmessig: &gt; 25 % av persontilknytningen eller &gt; 5000 personer har dårlig bruksmessig vannkvalitet mht. pH og farge.</t>
  </si>
  <si>
    <t>5) Leveringsstabilitet: Ikke planlagte avbrudd i trykkvannsforsyningen utgjør 0,5 timer i snitt pr. person pr. år og totale avbrudd er &lt; 1,0 time i snitt</t>
  </si>
  <si>
    <t xml:space="preserve">    Dårlig leveringsstabilitet: Ikke planlagte avbrudd i trykkvannsforsyningen utgjør &gt; 1,0 time pr.person i gjennomsnitt pr. år</t>
  </si>
  <si>
    <t xml:space="preserve">    Dårlig alternativ: &gt; 25 % av personer tilkn.vannverk &gt; 1000 pers. eller &gt; 5000 pers. har ingen eller for dårlig alternativ forsyning</t>
  </si>
  <si>
    <t>7) God ledningsnettet: Beregnet vanntap er &lt; 5 m3/km, døgn eller 20 % av den totale vannmengden som er produsert og levert på distribusjonsnettet</t>
  </si>
  <si>
    <t>Forklaring av beregninger</t>
  </si>
  <si>
    <t>Resultater kommunal avløpstjeneste</t>
  </si>
  <si>
    <t>KOMMUNENS AVLØPSTJENESTE</t>
  </si>
  <si>
    <t>Personer tilknyttet avløpsnettet</t>
  </si>
  <si>
    <t>1000 pers.tilkn.</t>
  </si>
  <si>
    <t>Andel av innbyggerne tilknyttet avløpstjenesten</t>
  </si>
  <si>
    <t>% av innbyggerne</t>
  </si>
  <si>
    <t>Andel personer i rensedistrikt tilknyttet renseanlegg</t>
  </si>
  <si>
    <t>% av personer</t>
  </si>
  <si>
    <t>Avløpsvann tilført renseanleggene</t>
  </si>
  <si>
    <t>Veid tilknytning til renseanlegg</t>
  </si>
  <si>
    <t>1000 pers/RA veid middel</t>
  </si>
  <si>
    <t>Tilknytning til spillvannsnettet</t>
  </si>
  <si>
    <t>Tilkn. pers/km ledning</t>
  </si>
  <si>
    <t>Andel fellessystem</t>
  </si>
  <si>
    <t>FS % av spillv.nettet</t>
  </si>
  <si>
    <t>Pumpestasjoner</t>
  </si>
  <si>
    <t>Antall/km ledning</t>
  </si>
  <si>
    <t>Vekt i KI</t>
  </si>
  <si>
    <t>Andel innbyggere tilkn. RA som overholder alle krav</t>
  </si>
  <si>
    <t>% av personer tilkn.</t>
  </si>
  <si>
    <t>% PNO</t>
  </si>
  <si>
    <t>Kommunens andel slamproduksjon renseanleggene</t>
  </si>
  <si>
    <t>kg TS/pers.tilkn.RA</t>
  </si>
  <si>
    <t>Andel ferdigbehandlet slam med kvalitetsklasse I-III</t>
  </si>
  <si>
    <t>% av Tonn TS</t>
  </si>
  <si>
    <t>Andel slamproduksjon disponering snitt siste tre år</t>
  </si>
  <si>
    <t>Vurdering 10%</t>
  </si>
  <si>
    <t>Vektet kvalitetsindeks</t>
  </si>
  <si>
    <t>Fremmedvann til renseanleggene - stofftilførselmetode</t>
  </si>
  <si>
    <t>% av tilførsel til RA</t>
  </si>
  <si>
    <t>Fremmedvann levert til renseanleggene - vannbalansemetode</t>
  </si>
  <si>
    <t>% av levert til RA</t>
  </si>
  <si>
    <t>% av pers.tilkn.RA</t>
  </si>
  <si>
    <t>Kloakkstopper</t>
  </si>
  <si>
    <t>Kjelleroversvømmelser, kommunalt ansvar</t>
  </si>
  <si>
    <t>antall/1000 pers. tilkn.</t>
  </si>
  <si>
    <t>Ledningsfornyelse, snitt siste 3 år</t>
  </si>
  <si>
    <t>Kommunens vurderte fornyelsesbehov i rapp. året / ev. 2030</t>
  </si>
  <si>
    <t>Andel av ledningsfornyelse med NoDig-metoder</t>
  </si>
  <si>
    <t>kWh/pers.tilkn</t>
  </si>
  <si>
    <r>
      <t>Kostnader og årsgebyr</t>
    </r>
    <r>
      <rPr>
        <b/>
        <sz val="10"/>
        <color theme="1"/>
        <rFont val="Aptos Narrow"/>
        <family val="2"/>
        <scheme val="minor"/>
      </rPr>
      <t xml:space="preserve"> </t>
    </r>
  </si>
  <si>
    <t>Driftskostnader kommunal avløpsrensing</t>
  </si>
  <si>
    <t>Driftskostnader interkomm/ekstern avløpsrensing</t>
  </si>
  <si>
    <t>Driftskostnader komm. avl.transport eks.ledningsforny.</t>
  </si>
  <si>
    <t>Driftsfinansiert ledningsfornyelse i kommunen</t>
  </si>
  <si>
    <t>Driftskostnader interkomm/ekstern avløpstransport</t>
  </si>
  <si>
    <t>Kapitalkostnader kommunal avløpsrensing</t>
  </si>
  <si>
    <t>Kapitalkostnader interkommunal avløpsrensing</t>
  </si>
  <si>
    <t>Kapitalkostnader kommunal avløpstransport</t>
  </si>
  <si>
    <t>Kapitalkostnader interkommunal avløpstransport</t>
  </si>
  <si>
    <t>Årsgebyr bolig 150m3/år eller 120m2</t>
  </si>
  <si>
    <t>kr/år inkl. mva</t>
  </si>
  <si>
    <t>Komm. invest. ekskl.ledningsfornyelse</t>
  </si>
  <si>
    <t>Komm.invest. ekskl.ledn.forny.øk.plan</t>
  </si>
  <si>
    <t>Kommunal ledningsfornyelse i øk.plan</t>
  </si>
  <si>
    <t>Interkomm. investeringer i økonomiplan</t>
  </si>
  <si>
    <t>Selvkost etter gj.ført investeringsplan</t>
  </si>
  <si>
    <t>Økt selvkost i øk.planperioden, snitt pr. år</t>
  </si>
  <si>
    <t>Norsk Vanns vurderingskriterier for standard for avløp</t>
  </si>
  <si>
    <t xml:space="preserve">    Dårlig overholdelse: &gt; 10 % av innb.tilknyttet eller &gt; 1000 personer er tilkn.anlegg som har dårlig overholdelse av kravene</t>
  </si>
  <si>
    <t xml:space="preserve">    Dårlig tilknytning: &lt; 95 % av innb.i rensedistriktene har godkjent tilknytning</t>
  </si>
  <si>
    <t xml:space="preserve">    Dårlig slam: &lt; 50 % av årsprod.er disponert i snitt siste tre år og &lt; 90 % av slammet tilfr. kvalitetsklasse III eller at &gt; 10 % av årsprod.er deponert</t>
  </si>
  <si>
    <t xml:space="preserve">    Dårlig overløp:  &gt; 15 % av produksjonen tilknyttet, slippes ut i regnvannsoverløp og nødoverløp på nettet, eller manglende dokumentasjon</t>
  </si>
  <si>
    <t xml:space="preserve">    Dårlig ledningsnett: &lt; 0,5 % ledningsfornyelse pr. år og kloakkstopper er &gt; 0,20 pr. km pr. år eller kjelleroversvømmelser er &gt; 0,30 pr 1000 innb.pr. år</t>
  </si>
  <si>
    <r>
      <t xml:space="preserve">Investeringer og investeringsplaner </t>
    </r>
    <r>
      <rPr>
        <b/>
        <vertAlign val="superscript"/>
        <sz val="12"/>
        <color theme="1"/>
        <rFont val="Aptos Narrow"/>
        <family val="2"/>
        <scheme val="minor"/>
      </rPr>
      <t>2)</t>
    </r>
  </si>
  <si>
    <r>
      <rPr>
        <i/>
        <vertAlign val="superscript"/>
        <sz val="10"/>
        <color theme="1"/>
        <rFont val="Aptos Narrow"/>
        <family val="2"/>
        <scheme val="minor"/>
      </rPr>
      <t>1)</t>
    </r>
    <r>
      <rPr>
        <i/>
        <sz val="10"/>
        <color theme="1"/>
        <rFont val="Aptos Narrow"/>
        <family val="2"/>
        <scheme val="minor"/>
      </rPr>
      <t xml:space="preserve"> Dominant renseomfang: M: Mekanisk/Primærensing, O: Sekundær-/O-rensing, P: Fosforrensing,  N: Nitrogenrensing</t>
    </r>
  </si>
  <si>
    <r>
      <rPr>
        <i/>
        <vertAlign val="superscript"/>
        <sz val="10"/>
        <color theme="1"/>
        <rFont val="Aptos Narrow"/>
        <family val="2"/>
        <scheme val="minor"/>
      </rPr>
      <t>2)</t>
    </r>
    <r>
      <rPr>
        <i/>
        <sz val="10"/>
        <color theme="1"/>
        <rFont val="Aptos Narrow"/>
        <family val="2"/>
        <scheme val="minor"/>
      </rPr>
      <t xml:space="preserve"> Indikatorer som rapporteres for kommuner som deltar på nivå 2 og de interkommunale selskapene som deltar i bedreVANN</t>
    </r>
  </si>
  <si>
    <r>
      <rPr>
        <i/>
        <vertAlign val="superscript"/>
        <sz val="10"/>
        <color theme="1"/>
        <rFont val="Aptos Narrow"/>
        <family val="2"/>
        <scheme val="minor"/>
      </rPr>
      <t>3)</t>
    </r>
    <r>
      <rPr>
        <i/>
        <sz val="10"/>
        <color theme="1"/>
        <rFont val="Aptos Narrow"/>
        <family val="2"/>
        <scheme val="minor"/>
      </rPr>
      <t xml:space="preserve"> PNO pe % = ((pe tot.P inn + pe tot.N inn + pe BOF5 inn) - (pe tot.P ut + pe tot.N ut + pe BOF5 ut))/(pe tot.P inn + pe tot.N inn + pe BOF5 inn)*100. Parametre som ikke måles = 0</t>
    </r>
  </si>
  <si>
    <r>
      <rPr>
        <i/>
        <vertAlign val="superscript"/>
        <sz val="10"/>
        <color theme="1"/>
        <rFont val="Aptos Narrow"/>
        <family val="2"/>
        <scheme val="minor"/>
      </rPr>
      <t>5)</t>
    </r>
    <r>
      <rPr>
        <i/>
        <sz val="10"/>
        <color theme="1"/>
        <rFont val="Aptos Narrow"/>
        <family val="2"/>
        <scheme val="minor"/>
      </rPr>
      <t xml:space="preserve"> Antall meter fornyet avløpsnett tre siste år i prosent av egenvurdert behov eller teoretisk beregnet behov</t>
    </r>
  </si>
  <si>
    <r>
      <rPr>
        <i/>
        <vertAlign val="superscript"/>
        <sz val="10"/>
        <color rgb="FF000000"/>
        <rFont val="Calibri"/>
        <family val="2"/>
      </rPr>
      <t xml:space="preserve">4) </t>
    </r>
    <r>
      <rPr>
        <i/>
        <sz val="10"/>
        <color indexed="8"/>
        <rFont val="Calibri"/>
        <family val="2"/>
      </rPr>
      <t>Teoretisk beregnet fornyelsesbehov i %: 2*(Snitt Alder spv.nettet år/100 + Kloakkstopper pr. km ledning + Kjelleroversvømmelser pr. 1000 innb.)</t>
    </r>
  </si>
  <si>
    <r>
      <rPr>
        <vertAlign val="superscript"/>
        <sz val="10"/>
        <color theme="1"/>
        <rFont val="Aptos Narrow"/>
        <family val="2"/>
        <scheme val="minor"/>
      </rPr>
      <t>6)</t>
    </r>
    <r>
      <rPr>
        <sz val="10"/>
        <color theme="1"/>
        <rFont val="Aptos Narrow"/>
        <family val="2"/>
        <scheme val="minor"/>
      </rPr>
      <t xml:space="preserve"> Overholdelse rensekrav: 100 % av innb.tilknyttet er tilknyttet renseanlegg som overholdt alle gjeldende krav i rapporteringsåret</t>
    </r>
  </si>
  <si>
    <r>
      <rPr>
        <vertAlign val="superscript"/>
        <sz val="10"/>
        <color theme="1"/>
        <rFont val="Aptos Narrow"/>
        <family val="2"/>
        <scheme val="minor"/>
      </rPr>
      <t>7)</t>
    </r>
    <r>
      <rPr>
        <sz val="10"/>
        <color theme="1"/>
        <rFont val="Aptos Narrow"/>
        <family val="2"/>
        <scheme val="minor"/>
      </rPr>
      <t xml:space="preserve"> God tilknytning: &gt; 98 % av innb. i rensedistriktene er tilknyttet RA med prosesskrav som må oppfylles innen 2030</t>
    </r>
  </si>
  <si>
    <r>
      <rPr>
        <vertAlign val="superscript"/>
        <sz val="10"/>
        <color theme="1"/>
        <rFont val="Aptos Narrow"/>
        <family val="2"/>
        <scheme val="minor"/>
      </rPr>
      <t>8)</t>
    </r>
    <r>
      <rPr>
        <sz val="10"/>
        <color theme="1"/>
        <rFont val="Aptos Narrow"/>
        <family val="2"/>
        <scheme val="minor"/>
      </rPr>
      <t xml:space="preserve"> God slam: &gt; 90 % av årsproduksjonen er disponert i snitt siste tre år, og 100 % av årsprod.tilfredsst.min. kvalitetssklasse III.  </t>
    </r>
  </si>
  <si>
    <r>
      <rPr>
        <vertAlign val="superscript"/>
        <sz val="10"/>
        <color theme="1"/>
        <rFont val="Aptos Narrow"/>
        <family val="2"/>
        <scheme val="minor"/>
      </rPr>
      <t>9)</t>
    </r>
    <r>
      <rPr>
        <sz val="10"/>
        <color theme="1"/>
        <rFont val="Aptos Narrow"/>
        <family val="2"/>
        <scheme val="minor"/>
      </rPr>
      <t xml:space="preserve"> God overløp: &lt; 5 % av forurensingsproduksjonen tilknyttet avløpsnettet, slippes ut i regnvannsoverløp og nødoverløp på nettet </t>
    </r>
  </si>
  <si>
    <r>
      <rPr>
        <vertAlign val="superscript"/>
        <sz val="10"/>
        <color theme="1"/>
        <rFont val="Aptos Narrow"/>
        <family val="2"/>
        <scheme val="minor"/>
      </rPr>
      <t>10)</t>
    </r>
    <r>
      <rPr>
        <sz val="10"/>
        <color theme="1"/>
        <rFont val="Aptos Narrow"/>
        <family val="2"/>
        <scheme val="minor"/>
      </rPr>
      <t xml:space="preserve"> God ledningsnettet: Kloakkstopper &lt; 0,05 pr. km ledning pr. år og erstatningspliktig kjelleroversvømmelser &lt; 0,10 pr.1000 innb.tilkn.pr. år.</t>
    </r>
  </si>
  <si>
    <t>RA</t>
  </si>
  <si>
    <t>Anleggets forskriftskrav</t>
  </si>
  <si>
    <t>Sum rensing N-P-BOF</t>
  </si>
  <si>
    <t>Resultater renseanlegg</t>
  </si>
  <si>
    <t>Veiledning til beregningene</t>
  </si>
  <si>
    <t>Innrapporterende deltaker</t>
  </si>
  <si>
    <t>Anleggsnr</t>
  </si>
  <si>
    <t>Utratning/Biogass</t>
  </si>
  <si>
    <t>Kalkbehandling/Orsametoden</t>
  </si>
  <si>
    <t>kWh/tonn TS</t>
  </si>
  <si>
    <t>Kostnader slambehandling og gassproduksjon</t>
  </si>
  <si>
    <t>kr/tonn TS</t>
  </si>
  <si>
    <t>SLA</t>
  </si>
  <si>
    <t>Veiledning til beregninger</t>
  </si>
  <si>
    <t>Resultater slambehandlingsanlegg</t>
  </si>
  <si>
    <t>Slam mottatt for behandling snitt siste tre år</t>
  </si>
  <si>
    <t xml:space="preserve">Sum biogass anvendt </t>
  </si>
  <si>
    <t>Energiproduksjon biogassanlegg</t>
  </si>
  <si>
    <t>Egenbruk av produsert energi</t>
  </si>
  <si>
    <t xml:space="preserve">Leie eksternt slamlager </t>
  </si>
  <si>
    <t xml:space="preserve">Avtale slamdistributør </t>
  </si>
  <si>
    <r>
      <t xml:space="preserve">Dominant renseomfang (&gt; 60 % av persontilknytningen) </t>
    </r>
    <r>
      <rPr>
        <vertAlign val="superscript"/>
        <sz val="11"/>
        <color theme="1"/>
        <rFont val="Aptos Narrow"/>
        <family val="2"/>
        <scheme val="minor"/>
      </rPr>
      <t>1)</t>
    </r>
  </si>
  <si>
    <r>
      <t xml:space="preserve">Total renseeffekt for tot.P, tot.N og BOF5 i pe </t>
    </r>
    <r>
      <rPr>
        <vertAlign val="superscript"/>
        <sz val="11"/>
        <color theme="1"/>
        <rFont val="Aptos Narrow"/>
        <family val="2"/>
        <scheme val="minor"/>
      </rPr>
      <t>3)</t>
    </r>
  </si>
  <si>
    <r>
      <t xml:space="preserve">Overholdelse gjeldende rensekrav </t>
    </r>
    <r>
      <rPr>
        <vertAlign val="superscript"/>
        <sz val="11"/>
        <color theme="1"/>
        <rFont val="Aptos Narrow"/>
        <family val="2"/>
        <scheme val="minor"/>
      </rPr>
      <t>6)</t>
    </r>
  </si>
  <si>
    <r>
      <t xml:space="preserve">Tilknytningsgrad renseanlegg </t>
    </r>
    <r>
      <rPr>
        <vertAlign val="superscript"/>
        <sz val="11"/>
        <color theme="1"/>
        <rFont val="Aptos Narrow"/>
        <family val="2"/>
        <scheme val="minor"/>
      </rPr>
      <t>7)</t>
    </r>
  </si>
  <si>
    <r>
      <t xml:space="preserve">Kvalitet og bruk av slam </t>
    </r>
    <r>
      <rPr>
        <vertAlign val="superscript"/>
        <sz val="11"/>
        <color theme="1"/>
        <rFont val="Aptos Narrow"/>
        <family val="2"/>
        <scheme val="minor"/>
      </rPr>
      <t>8)</t>
    </r>
  </si>
  <si>
    <r>
      <t xml:space="preserve">Overløpsutslipp fra avløpsnettet </t>
    </r>
    <r>
      <rPr>
        <vertAlign val="superscript"/>
        <sz val="11"/>
        <color theme="1"/>
        <rFont val="Aptos Narrow"/>
        <family val="2"/>
        <scheme val="minor"/>
      </rPr>
      <t>9)</t>
    </r>
  </si>
  <si>
    <r>
      <t xml:space="preserve">Ledningsnetts funksjon </t>
    </r>
    <r>
      <rPr>
        <vertAlign val="superscript"/>
        <sz val="11"/>
        <color theme="1"/>
        <rFont val="Aptos Narrow"/>
        <family val="2"/>
        <scheme val="minor"/>
      </rPr>
      <t>10)</t>
    </r>
  </si>
  <si>
    <r>
      <t xml:space="preserve">Teoretisk beregnet fornyelsesbehov </t>
    </r>
    <r>
      <rPr>
        <vertAlign val="superscript"/>
        <sz val="11"/>
        <color theme="1"/>
        <rFont val="Aptos Narrow"/>
        <family val="2"/>
        <scheme val="minor"/>
      </rPr>
      <t>4)</t>
    </r>
  </si>
  <si>
    <r>
      <t xml:space="preserve">Fornyet av teor. beregnet eller egenvurdert behov </t>
    </r>
    <r>
      <rPr>
        <vertAlign val="superscript"/>
        <sz val="11"/>
        <color theme="1"/>
        <rFont val="Aptos Narrow"/>
        <family val="2"/>
        <scheme val="minor"/>
      </rPr>
      <t>5)</t>
    </r>
  </si>
  <si>
    <r>
      <t xml:space="preserve">Enhetskostnad ledningsfornyelse, snitt siste tre år </t>
    </r>
    <r>
      <rPr>
        <vertAlign val="superscript"/>
        <sz val="11"/>
        <color theme="1"/>
        <rFont val="Aptos Narrow"/>
        <family val="2"/>
        <scheme val="minor"/>
      </rPr>
      <t>2)</t>
    </r>
  </si>
  <si>
    <r>
      <t xml:space="preserve">Energiforbruk avløpsrensing/slambehandling </t>
    </r>
    <r>
      <rPr>
        <vertAlign val="superscript"/>
        <sz val="11"/>
        <color theme="1"/>
        <rFont val="Aptos Narrow"/>
        <family val="2"/>
        <scheme val="minor"/>
      </rPr>
      <t>2)</t>
    </r>
  </si>
  <si>
    <r>
      <t xml:space="preserve">Energiforbruk avløpstransport </t>
    </r>
    <r>
      <rPr>
        <vertAlign val="superscript"/>
        <sz val="11"/>
        <color theme="1"/>
        <rFont val="Aptos Narrow"/>
        <family val="2"/>
        <scheme val="minor"/>
      </rPr>
      <t>2)</t>
    </r>
  </si>
  <si>
    <r>
      <t xml:space="preserve">Energiproduksjon </t>
    </r>
    <r>
      <rPr>
        <vertAlign val="superscript"/>
        <sz val="11"/>
        <color theme="1"/>
        <rFont val="Aptos Narrow"/>
        <family val="2"/>
        <scheme val="minor"/>
      </rPr>
      <t>2)</t>
    </r>
  </si>
  <si>
    <r>
      <t xml:space="preserve">Netto energiforbruk </t>
    </r>
    <r>
      <rPr>
        <vertAlign val="superscript"/>
        <sz val="11"/>
        <color theme="1"/>
        <rFont val="Aptos Narrow"/>
        <family val="2"/>
        <scheme val="minor"/>
      </rPr>
      <t>2)</t>
    </r>
  </si>
  <si>
    <t>Indikatorer</t>
  </si>
  <si>
    <t>Personer som blir forsynt (A)</t>
  </si>
  <si>
    <t>Sum vannproduksjon (B)</t>
  </si>
  <si>
    <t xml:space="preserve">Grunnlag: Hygienisk barrieresikring på hvert VBA er registrert i skjema 3.1.0, og den hygieniske vannkvaliteten IE og E-coli er rapportert i skjema 3.1.1. God: God hyg. barrieresikring OG God hygienisk kvalitet for alle personer som mottok fra fra selskapets vannbehandlingsanlegg. </t>
  </si>
  <si>
    <t>Grunnlag: Avbrudd i forsyningen fra selskapets vannforsyningssystemene til kommunale vannforsyningssystem registreres i skjema 3.3.1. Sum timer avbrudd pr. år dividert på antall personer tilknyttet (A)</t>
  </si>
  <si>
    <t xml:space="preserve">God: God hyg. barrieresikring OG God hygienisk kvalitet for alle personer som mottok fra fra selskapets vannbehandlingsanlegg. </t>
  </si>
  <si>
    <t xml:space="preserve">Grunnlag: Bruksmessig vannkvalitet for pH og Farge er rapportert for hvert VBA i skjema 3.1.1. </t>
  </si>
  <si>
    <t>God pH: Andel kontrollprøver utenfor  6.5 og 9.5 &lt; 5 %, God Farge: Andel prøver &gt; 20 mg Pt/l &lt; 5 %. God: Alle personer som mottar drikkevann har vurdering God på pH og Farge</t>
  </si>
  <si>
    <t xml:space="preserve">God: &gt; 99 % av persontilknytningen kan forsynes av alternativ kilde/vannverk med​ god kvalitet i minst 90 døgn. Dårlig: &gt; 10 000 personer mangler eller har dårlig alternativ forsyning. </t>
  </si>
  <si>
    <t xml:space="preserve">Grunnlag: Virksomhetsregisteret. Indikator: Andel av persontilknytningen til selskapets VBA som kan forsynes fra annen forsyning enn hovedforsyningen av god kvalitet i minst 3 mnd. Vurderes kun for VBA som forsyner &gt; 1000 personer. </t>
  </si>
  <si>
    <t>Grunnlag: Lagervolum for vann i selskapets rentvannsbasseng og høydebasseng samt ev. basseng som eies av kommunene som kan hindre avbrudd i forsyningen i gjennomsnitt. Lagervolum registreres i skjema 3.3.0 for hvert vannforsyningssystem. Indikator: Sum lagervolum i m3 dividert på total vannleveranse i m3/time</t>
  </si>
  <si>
    <t>God: Buffer ved stans i vannproduksjonen er &gt;= 24 timer OG 0 timer avbrudd i forsyningen. Dårlig: Buffer er &lt; 10 timer ELLER Avbrudd &gt; 0,5 timer/person</t>
  </si>
  <si>
    <t>God: Vanntap i egen distribusjonsnett &lt; 5 %</t>
  </si>
  <si>
    <t>Grunnlag: Vannproduksjon på VBA'ene + Mottak av vann som distribueres på selskapets nett - Internt bruk av vann - Vannleveranse/solgt vann til kommunale vannforsyningssystem</t>
  </si>
  <si>
    <t>Score pr. kriterium= Sc: God: 4, Mangelfull: 2, Dårlig: 0. Beregning av indeks: H*Sc*0.4+B*Sc*0.15+L*Sc*0.20+A*Sc*0.20+V*Sc*0.05</t>
  </si>
  <si>
    <t>Hygienisk betryggende drikkevann (H)</t>
  </si>
  <si>
    <t>Bruksmessig vannkvalitet (B)</t>
  </si>
  <si>
    <t>Leveringssikkerhet/buffer (L)</t>
  </si>
  <si>
    <t>Alternativ forsyning (A)</t>
  </si>
  <si>
    <t>Vanntap eget nett (V)</t>
  </si>
  <si>
    <t>Grunnlag: Energiforbruket til distribusjon av vann er registrert for hvert VBA i skjema 3.1.3 Energi, side 2 . Sum energiforbruk for alle selskapets VBA dividert på sum vannproduksjon (B)</t>
  </si>
  <si>
    <t>Sum to rader over</t>
  </si>
  <si>
    <t>Grunnlag: Ev. energiproduksjon er registrert i skjema 3.1.3 side 1 og 2. Sum energiproduksjon divideres på sum vannproduksjon (B)</t>
  </si>
  <si>
    <t xml:space="preserve">Grunnlag: Sum egenbruk og solgt produsert energi divideres på sum energiforbruk og multipliseres med 100. </t>
  </si>
  <si>
    <t>Grunnlag: Anvendelsen av ev. energiproduksjon til eget bruk på vannanleggene er registrert i skjema 3.1.3 side 1 og 2. Andel egenbrukt energi divideres på sum energiproduksjon *100</t>
  </si>
  <si>
    <t>Grunnlag: Anvendelsen av ev. energiproduksjon som er solgt til andre er registrert i skjema 3.1.3 side 1 og 2. Andel solgt energi divideres på sum energiproduksjon</t>
  </si>
  <si>
    <t>Grunnlag: Energiforbruket er registrert for hvert VBA i skjema 3.1.3 Energi, side 1. Energiforbruket skal også inkl. ev. bruk av egenprodusert energi. Sum energiforbruk for alle selskapets VBA dividert på sum vannproduksjon (B)</t>
  </si>
  <si>
    <t>Grunnlag: Vannforsyningens andel av selskapets felles kostnader (adm, fellestjenester og strategisk arbeid) registreres i skjema 3.5.3 og divideres på sum vannproduksjon (B)</t>
  </si>
  <si>
    <t>Grunnlag: Driftskostnader produksjon av vann registrert på hvert VBA i skjema 3.1.4, summeres til selskapsnivå og divideres på sum vannproduksjon (B). For kontroll av beregningene åpne Basisdata Vannforsyning selskap i 3.4</t>
  </si>
  <si>
    <t>Grunnlag: Driftskostnader distribusjon av vann registrert på hvert vannforsyningssystem i skjema 3.3.2, summeres til selskapsnivå og divideres på sum vannproduksjon (B). For kontroll av beregningene åpne Basisdata Vannforsyning selskap i 3.5</t>
  </si>
  <si>
    <t>Sum tre rader over</t>
  </si>
  <si>
    <t>Grunnlag: Kapitalkostnader produksjon av vann registrert på hvert VBA i skjema 3.1.4, summeres til selskapsnivå og divideres på sum vannproduksjon (B). For kontroll av beregningene åpne Basisdata Vannforsyning selskap i 3.4</t>
  </si>
  <si>
    <t>Grunnlag: Kapitalkostnader distribusjon av vann registrert på hvert vannforsyningssystem i skjema 3.3.2, summeres til selskapsnivå og divideres på sum vannproduksjon (B). For kontroll av beregningene åpne Basisdata Vannforsyning selskap i 3.5</t>
  </si>
  <si>
    <t>Grunnlag: Salgsinntekter fra solgt energi eller inntekter for korreksjon av selvkost registreres i skjema 3.5.3 Selvkost Vann side 1 og divideres på vannproduksjonen (B)</t>
  </si>
  <si>
    <t>Beregning: Sum to rader over</t>
  </si>
  <si>
    <t>Beregning: Sum Admin.kostnader + Driftskostnader vannproduksjon + Kapitalkostnader vannproduksjon</t>
  </si>
  <si>
    <t>Beregning: Sum Driftskostander vanndistribusjon + Kapitalkostnader vanndistribusjon</t>
  </si>
  <si>
    <t>Beregning: (Bruttokostnader vannproduksjon + Bruttokostnader vanndistribusjon - Salgsinntekter) / Sum vannproduksjon (B)</t>
  </si>
  <si>
    <t>Beregning: (Bruttokostnader vannproduksjon - Salgsinntekter) / Sum vannproduksjon (B)</t>
  </si>
  <si>
    <t>Grunnlag: Gjennomførte investeringer i rapporteringsåret er rapportert i skjema 3.5.4 Investeringer, side 1. Sum investeringer i vannproduksjons- og vanndistribusjonsanlegg divideres på sum vannproduksjon (B)</t>
  </si>
  <si>
    <t>Grunnlag: Planlagte investeringer for kommende økonomiplanperiode er rapportert i skjema 3.5.4 Investeringer, side 2. Sum planlagte investeringer i vannproduksjons- og vanndistribusjonsanlegg divideres på 4 og sum vannproduksjon (B)</t>
  </si>
  <si>
    <t>kr/m3 prod., år</t>
  </si>
  <si>
    <t>Grunnlag: Antall personer tilknyttet de kommunale vannforsyningssystemene selskapet leverer vann til. Se tilknytningen fra hvert vannforsyningssystem i VBA skjema 3.1.0</t>
  </si>
  <si>
    <t>Grunnlag: Sum vannproduksjon på selskapets egne vannbehandlingsanlegg som er registrert i VBA - skjema 3.1.1</t>
  </si>
  <si>
    <t>Grunlag: Sum vann levert til kommunale vannforsyningssystem registrert i skjema VBA 3.1.1, omregnet til liter/døgn, er dividert på persontilknytningen (A)</t>
  </si>
  <si>
    <t>Grunnlag: Type vannbehandling for hvert av selskapets VBA er registrert i skjema 3.1.0. Sum tilknytning til VBA (skjema 3.1.0) med fullrensing som andel av sum persontilknytning (A) i %</t>
  </si>
  <si>
    <t>Grunnlag: Virksomhetsregistreret. Antall vannforsyningssystem som selskapet eier med ett eller flere vannbehandlingsanlegg og transportsystem som leverer vann til kommunale vannf.system</t>
  </si>
  <si>
    <t xml:space="preserve">Grunnlag: Virksomhetsregisteret. Antall vannbehandlingsanlegg som selskapet eier som er hovedforsyning. Rene reservevannsanlegg som ikke er i kontinuerlig drift telles ikke med her. </t>
  </si>
  <si>
    <t>Grunnlag: Antall meter ledningsnett er registrert for hvert vannforsyningssystem i skjema 3.3.0 og er summert for selskapet og dividert på total persontilknytning (A)</t>
  </si>
  <si>
    <t>Grunnlag: Antall meter ledningsnett som er fornyet i rapporteringsåret er registrert i skjema 3.3.1 og summert for selskapet og dividert på Antall meter ledning * 100</t>
  </si>
  <si>
    <t>Grunnlag: Kapasiteten på vannproduksjonen fra selskapets vannbehandlingsanlegg er registrert i skjema 3.1.0 og summeres for selskapet som gjennomsnitlig årskapasitet i m3/d. Ledig kapasitet = (Kapasitet m3/d - Vannleveranse snitt m3/d)/Kapasitet m3/d *100</t>
  </si>
  <si>
    <t xml:space="preserve">Grunnlag: Persontilknytningen til hvert renseanlegg fra de kommunale renseadistriktene kan ses i skjema 4.1.0. Denne tilknytningen summeres til selskapsnivå. </t>
  </si>
  <si>
    <t>Tilførsel renseanleggene i pers.ekv, snitt tre år (A)</t>
  </si>
  <si>
    <t xml:space="preserve">Grunnlag: Dette er målt stofftilførsel av tot.N, alternativt BOF5, til renseanleggene omregnet til personekvivalenter, og gjennomsnitlig tilførsel siste tre år. Tallet (A) benyttes som nevner i mange av indikatorene. </t>
  </si>
  <si>
    <t xml:space="preserve">Grunnlag: Mengde avløpsvann som er tilført renseanleggene er registrert i skjema 4.1.2, summert til selskapsnivå som liter/døgn og dividert med A. </t>
  </si>
  <si>
    <t>Grunnlag: Antall renseanlegg registrert i Virksomhetsregisteret</t>
  </si>
  <si>
    <t>Grunnlag: Målt tilførsel som pers.ekv. a,b,c,n for hvert renseanlegg RA. Sum pers.ekv.tilførsel = A. Veid tilførsel = aRA1/A*aRA1+bRA2/A*bRA2 + cRA3/A*cRA3 + nRAN/A*nRAN</t>
  </si>
  <si>
    <t>Personer tilknyttet renseanlegg (B)</t>
  </si>
  <si>
    <t xml:space="preserve">Grunnlag: Type avløpsrensing og persontilknytningen fra kommunene er registrert for hvert renseanlegg i skjema 4.1.0. %-andel av persontilknytningen (B) som har mekanisk eller primærrensing beregnes. </t>
  </si>
  <si>
    <t xml:space="preserve">Grunnlag: Type avløpsrensing og persontilknytningen fra kommunene er registrert for hvert renseanlegg i skjema 4.1.0. %-andel av persontilknytningen (B) som kun har biologisk rensing/sekundærrensing beregnes. </t>
  </si>
  <si>
    <t xml:space="preserve">Grunnlag: Type avløpsrensing og persontilknytningen fra kommunene er registrert for hvert renseanlegg i skjema 4.1.0. %-andel av persontilknytningen (B) som kun har fosforrensing beregnes. </t>
  </si>
  <si>
    <t xml:space="preserve">Grunnlag: Type avløpsrensing og persontilknytningen fra kommunene er registrert for hvert renseanlegg i skjema 4.1.0. %-andel av persontilknytningen (B) som har organisk stoff, fosfor og nitrogenrensing beregnes. </t>
  </si>
  <si>
    <t xml:space="preserve">Grunnlag: Type avløpsrensing og persontilknytningen fra kommunene er registrert for hvert renseanlegg i skjema 4.1.0. %-andel av persontilknytningen (B) som har organisk stoff og fosforrensing beregnes. </t>
  </si>
  <si>
    <t>Grunnlag: M: &gt; 60 % av persontilknytningen har kun mekanisk rensing. O: &gt; 60 % av persontilknytningen har kun rensing av organisk stoff. P: &gt; 60 % av persontilknytningen har kun fosforrensing, O/P: &gt; 60 % av persontilknytningen har rensing av organisk stoff og fosfor. O/P/N: &gt; 60 % av persontilknytningen har rensing av organisk stoff, fosfor og nitrogen</t>
  </si>
  <si>
    <t>Grunnlag: Antall meter ledningsnett, ev. tunnell som selskapet eier registreres i skjema 4.5.0 Avløp selskapet. Antall meter divideres på tilført personekvivalenter (A)</t>
  </si>
  <si>
    <t>Grunnlag: Antall pumpestasjoner på selskapets avløpsnett registreres i skjema 4.5.0 Avløp selskapet. Antall stasjoner divideres på antall km ledning</t>
  </si>
  <si>
    <t xml:space="preserve">Grunnlag: PNO pe % er totalrenseeffekt for fosfor, organisk stoff og nitrogen på selskapets renseanlegg. Den beregnes for hvert renseanlegg og summeres til selskapsnivå basert på mengder inn og ut. Ikke alle anlegg måler alle parametre og renseeffekten settes til 0 for parametre som ikke måles. Tilførslene av hhv. Tot.P, BOF5 og Tot.N omregnes til pe og summeres og det samme gjøres for utslippsmengdene. Dersom Tot.P og/eller Tot.N ikke måles erstattes disse parametrene med BOF pe inn og ut. </t>
  </si>
  <si>
    <t xml:space="preserve">Grunnlag: Rensekravene for hvert renseanlegg er lagt inn i skjema 4.1.0. Renseresultatene rapporteres i skjema 4.1.1 og vurderingen av overholdelse av rensekravene kan ses i dette skjemaet. Vurdering God gis hvis alle krav overholdes og denne indikatoren summerer hvor mange personer som er tilknyttet renseanleggene til selskapet som har god overholdelse av rensekrav av totalt antall personer som er tilknyttet (B). </t>
  </si>
  <si>
    <t>Grunnlag: Rensekravene for hvert renseanlegg er lagt inn i skjema 4.1.0. Renseresultatene rapporteres i skjema 4.1.1 og vurderingen av overholdelse av rensekravene kan ses i dette skjemaet. Dersom avviket fra rensekravet for en eller flere parametre avviker med &gt; 10 % gis vurderingen Dårlig. Indikatoren summer andel personer tilknyttet renseanlegg med Dårlig overholdelse av krav av total persontilknytning (A)</t>
  </si>
  <si>
    <t>Grunnlag: Rensekravene for hvert renseanlegg er lagt inn i skjema 4.1.0. Renseresultatene rapporteres i skjema 4.1.1 og vurderingen av overholdelse av rensekravene kan ses i dette skjemaet. Dersom avviket fra rensekravet for en eller flere parametre avviker med &lt; 10 % gis vurderingen Mangelfull. Indikatoren summer andel personer tilknyttet renseanlegg med Dårlig overholdelse av krav av total persontilknytning (A)</t>
  </si>
  <si>
    <t xml:space="preserve">Grunnlag: Rensekravene for hvert renseanlegg er lagt inn i skjema 4.1.0. Renseresultatene rapporteres i skjema 4.1.1 og vurderingen av overholdelse av rensekravene kan ses i dette skjemaet. Dersom det mangler data for renseresultater for en eller flere parametre på ett eller flere anlegg kan vurdering ikke gis. Indikatoren angir hvor stor andel av tilknytningen dette gjelder. </t>
  </si>
  <si>
    <t xml:space="preserve">Grunnlag: Overløpsutslipp på selskapets tilførselsnett til renseanleggene (eksl. overløp på selve renseanlegget) registreres i skjema 4.5.2: Målt og estimert overløpsutslipp i 1000 m3 samt estimert gjennomsnittlig konsentrasjon av tot.P og tot.N. I beregningen er det lagt til grunn utslippet av tot.P omregnet til pers.ekv. Basert på dette beregnes % andelen av overløpsutslipp av total tilførselt til renseanlegget  </t>
  </si>
  <si>
    <t xml:space="preserve">Grunnlag: Årsproduksjonen av behandlet slam rapporteres i skjema 4.2.1, side 1 for selskapets slambehandlingsanlegg. % andelen av årsproduksjonen av slam som overholdt klasse III i gjødselvareforskriften er summert for selskapet. </t>
  </si>
  <si>
    <t xml:space="preserve">Grunnlag: Årets disponering av ferdig slamprodukt er rapportert i skjema 4.2.1, side 2. Her beregnes også gjennomsnittet som er disponert i snitt siste tre år og andelen av gjennomsnittlig slamproduksjon siste tre år. </t>
  </si>
  <si>
    <t xml:space="preserve">Grunnlag: Overløpsutslipp på renseanleggene rapportert i skjema 4.1.2 for hvert anlegg. Her summeres andelen som har gått i overløp av totaltilførselen til renseanlegget. </t>
  </si>
  <si>
    <t>Vurderingskriterier: 1) God: &gt; 98 % av persontilknytningen overholder alle rensekrav . Dårlig: &gt; 25 % persontilknytningen har dårlig overholdelse av kravene</t>
  </si>
  <si>
    <t xml:space="preserve">Vurderingskriterier: God: 100 % av slamproduksjonen har kvalitetsklasse III og &gt; 90 % av produksjon siste tre år er disponert. Dårlig: &lt; 50 % av produksjonen siste tre år er disponert og &lt; 90 % av årsproduksjonen har oppfyllt kvalitetsklasse III </t>
  </si>
  <si>
    <t>Vurderingskriterier: God: Utslipp fra avlastningsoverløp og nødoverløp i pumpestasjoner på tilførselsnettet estimeres til &lt; 2 % av tilførselen i pers.ekv..   Dårlig: Overløpsutslipp &gt; 5 % av tilført pers.ekv.</t>
  </si>
  <si>
    <t>Sum RA (Spesifikk tilførsel av avløpsvann til RA = 1,6 gram tot.P/person, døgn / Innløpskonsentrasjon mg tot.P/liter i skjema 4.1.1*1000 liter/person, døgn - Legal produksjon av avløpsvann 180 liter/person, døgn) / Sum RA (1,6 gram tot.P/person, døgn / innløpskonsentrasjon mg tot.P/liter*1000 liter/person, døgn) * 100</t>
  </si>
  <si>
    <t>Sum RA (Middeltilrenningen til renseanlegget i m3/d  - Tørrværstilrenning m3/døgn fra skjema 4.1.2)/ Sum RA (Middeltilrenningen avløpsvann til renseanlegget) * 100</t>
  </si>
  <si>
    <t>(Sum RA (Energiforbruk til avløpsrensing skjema 4.1.4) + Sum SLA (Energiforbruk produksjon av biogass skjema 4.2.3))*1000 / Personekv.tilført renseanleggene (A)</t>
  </si>
  <si>
    <t>(Sum RA (Energiforbruk til avløpstransport skjema 4.1.4*1000) / Personekv.tilført renseanleggene (A)</t>
  </si>
  <si>
    <t>Sum energiforbruk avløpsrensing, ev. biogassproduksjon og avløpstransport på selskapets anlegg</t>
  </si>
  <si>
    <t>(Sum RA (Energiproduksjon på avløpsrenseanlegg skjema 4.1.4) + Sum SLA (Energiproduksjon fra biogassanlegg skjema 4.2.3))*1000 / Personekv.tilført renseanleggene (A)</t>
  </si>
  <si>
    <t>(Sum RA (Energiproduksjon fra avløpsvann til RA/på transportanlegg skjema 4.1.4*1000) / Personekv.tilført renseanleggene (A)</t>
  </si>
  <si>
    <t>Sum energiproduksjon på avløpsrenseanlegg, biogassanlegg og avløpsvannet inn til renseanleggene</t>
  </si>
  <si>
    <t>% andel av den produserte energien på renseanlegg, biogassanlegg og tilførselanleggene som er solgt til andre (registrert i skjema 4.1.4 og 4.2.3)</t>
  </si>
  <si>
    <t>% andel av den produserte energien på renseanlegg, biogassanlegg og tilførselanleggene som er anvendt på egne anlegg (registrert i skjema 4.1.4 og 4.2.3)</t>
  </si>
  <si>
    <t>Hvor stor andel av energiforbruket som er anvendt egenprodusert energi (brukt på egne anlegg eller solgt til andre)</t>
  </si>
  <si>
    <t>Grunnlag: Ledningsfornyelsen er registrert i skjema 4.5.2. Antall meter ledning/tunnell er registrert i skjema 4.3.0</t>
  </si>
  <si>
    <t>Grunnlag: Avløpstjenestens andel av selskapets felles kostnader (adm, fellestjenester og strategisk arbeid) registreres i skjema 4.5.3 og divideres på personekv.tilført renseanleggene (A)</t>
  </si>
  <si>
    <t>(Sum RA (Driftskostnader avløpsrensing fra skjema 4.1.5) + Sum SLA (Driftskostnader slambehandling fra skjema 4.2.4)) *1000  / Personekv.tilført renseanleggene (A). For kontroll av beregningene åpne rapporten Basisdata avløpstjenesten selskap i 4.5</t>
  </si>
  <si>
    <t>(Sum RA (Driftskostnader avløpstransport fra skjema 4.1.5)) *1000  / Personekv.tilført renseanleggene (A). For kontroll av beregningene åpne rapporten Basisdata avløpstjenesten selskap i 4.6</t>
  </si>
  <si>
    <t>(Sum RA (Avskrivninger avløpsrenseanlegg fra skjema 4.1.5) + Sum SLA (Avskrivninger slambehandlingsanlegg fra skjema 4.2.4)) *1000  / Personekv.tilført renseanleggene (A). For kontroll av beregningene åpne rapporten Basisdata avløpstjenesten selskap i 4.5</t>
  </si>
  <si>
    <t>(Sum RA (Kalkulatoriske renter avløpsrenseanlegg fra skjema 4.1.5) + Sum SLA (Kalkulatoriske renter slambehandlingsanlegg fra skjema 4.2.4)) *1000  / Personekv.tilført renseanleggene (A). For kontroll av beregningene åpne rapporten Basisdata avløpstjenesten selskap i 4.6</t>
  </si>
  <si>
    <t>(Sum RA (Avskrivninger avløpstransportanlegg fra skjema 4.1.5) ) *1000  / Personekv.tilført renseanleggene (A). For kontroll av beregningene åpne rapporten Basisdata avløpstjenesten selskap i 4.5</t>
  </si>
  <si>
    <t>(Sum RA (Kalkulatoriske renter avløpstransportanlegg fra skjema 4.1.5)) *1000  / Personekv.tilført renseanleggene (A). For kontroll av beregningene åpne rapporten Basisdata avløpstjenesten selskap i 4.6</t>
  </si>
  <si>
    <t>Sum fire rader over (Sum avskrivninger og kalkulatoriske renter på selskapets avløpsanlegg)</t>
  </si>
  <si>
    <t>(Administrative kostnader + Driftskostnader avløpsrensing og slambehandling + Kapitalkostnader avløpsrensing og slambehandling) / Personev. Tilført renseanleggene (A)</t>
  </si>
  <si>
    <t>(Administrative kostnader + Driftskostnader avløpstransport + Kapitalkostnader avløpstransport) / Personev. Tilført renseanleggene (A)</t>
  </si>
  <si>
    <t>Salgsinntekter fra solgt energi og gjenvunnede produkter samt ev. inntekter for korreksjon av selvkost som er registrert i skjema 4.5.3 Selvkost avløp</t>
  </si>
  <si>
    <t>Selvkost = Bruttokostnader avløp sum - Salgsinntekter</t>
  </si>
  <si>
    <t>Selvkost rensing inkl.adm = Bruttokostnader avløpsrensing - Salgsinntekter</t>
  </si>
  <si>
    <t>Grunnlag: Investeringer for avløpsrensing, slambehandling og transport avløpsvann gjennomført i rapporteringsåret er rapportert i skjema 4.5.4, side 1</t>
  </si>
  <si>
    <t>kr/pers.ekv/år</t>
  </si>
  <si>
    <t>Grunnlag: Investeringsplan for økonomiplanperioden for avløpsrensing, slambehandling og transport avløpsvann er rapportert i skjema 4.5.4, side 2</t>
  </si>
  <si>
    <t>Slamhåndtering (S)</t>
  </si>
  <si>
    <t xml:space="preserve">Overholdelse rensekravene (R) </t>
  </si>
  <si>
    <t xml:space="preserve">Overløpsutslipp nettet (O) </t>
  </si>
  <si>
    <t>Score pr. kriterium= Sc: God: 4, Mangelfull: 2, Dårlig: 0. Beregning av indeks: R*Sc*0.6+S*Sc*0.2+O*Sc*0.2</t>
  </si>
  <si>
    <t>Data registrert i skjema 4.1.0</t>
  </si>
  <si>
    <t>Data vist i Virksomhetsregisteret (som viser data fra koplingsregisteret i bedreVANN)</t>
  </si>
  <si>
    <t>Data registrert i skjema 4.2.0</t>
  </si>
  <si>
    <t xml:space="preserve">Grunnlag: Dette er målt stofftilførsel av tot.N, alternativt BOF5, til renseanlegget omregnet til personekvivalenter, og gjennomsnitlig tilførsel siste tre år. Tallet (A) benyttes som nevner i mange av indikatorene. </t>
  </si>
  <si>
    <t>Målt tilførsel pe, snitt tre år (A)</t>
  </si>
  <si>
    <t xml:space="preserve">Data for tilknytning til renseanlegget registreres av kommunene som leverer avløpsvann og samlet tilknytning vises i skjema 4.1.0. </t>
  </si>
  <si>
    <t>Mengde avløpsvann som er behandlet i renseanlegget er registrert i skjema 4.1.2</t>
  </si>
  <si>
    <t>Mengde avløpsvann som er tilført renseanlegget (behandlet + overløp) er registrert i skjema 4.1.2 omregnet til liter/døgn, dividert på persontilknytningen</t>
  </si>
  <si>
    <t>Andelen av tilført mengde avløpsvann som er avlastet i overløp på renseanlegget. Registreres i skjema 4.1.2</t>
  </si>
  <si>
    <t>Fremmedvann = (Spesifikk tilførsel av avløpsvann til RA = 1,6 gram tot.P/person, døgn / Innløpskonsentrasjon mg tot.P/liter i skjema 4.1.1*1000 liter/person, døgn - Legal produksjon av avløpsvann 180 liter/person, døgn) / Sum RA (1,6 gram tot.P/person, døgn / innløpskonsentrasjon mg tot.P/liter*1000 liter/person, døgn) * 100</t>
  </si>
  <si>
    <t>Andel overvannstilførsel =  (Middeltilrenningen til renseanlegget i m3/d  - Tørrværstilrenning m3/døgn fra skjema 4.1.2)/ Middeltilrenningen avløpsvann til renseanlegget m3/d * 100</t>
  </si>
  <si>
    <t>BOF5 pe = BOF5 inn fra skjema 4.1.1 i kg/år / 365 / 0.06 kg BOF5 /person, døgn</t>
  </si>
  <si>
    <t>Tot.P pe = Tot.P inn fra skjema 4.1.1 i kg/år / 365 / 0.0016 kg tot.P/person, døgn</t>
  </si>
  <si>
    <t>Tot.N pe = Tot.N inn fra skjema 4.1.1 i kg/år / 365 / 0.012 kg tot.P/person, døgn</t>
  </si>
  <si>
    <t>Funksjonskrav: Krav til silåpning eller Krav til størrelse på slamavskiller</t>
  </si>
  <si>
    <t>God: Renseanlegget overholder alle rensekravene. Dårlig: Avviket fra overholdelse av krav til renseeffekt er over 10 % for en eller flere parametre. Mangelfull: Øvrig</t>
  </si>
  <si>
    <t>Renseanleggets renseffekt for SS dersom dette måles, uavhengig av rensekrav. Resultatene rapporteres i skjema 4.1.1</t>
  </si>
  <si>
    <t>Renseanleggets renseffekt for BOF5 dersom dette måles, uavhengig av rensekrav. Resultatene rapporteres i skjema 4.1.2</t>
  </si>
  <si>
    <t>Renseanleggets renseffekt for KOF dersom dette måles, uavhengig av rensekrav. Resultatene rapporteres i skjema 4.1.3</t>
  </si>
  <si>
    <t>Renseanleggets renseffekt for tot.P dersom dette måles, uavhengig av rensekrav. Resultatene rapporteres i skjema 4.1.4</t>
  </si>
  <si>
    <t>Renseanleggets renseffekt for Tot.N dersom dette måles, uavhengig av rensekrav. Resultatene rapporteres i skjema 4.1.5</t>
  </si>
  <si>
    <t xml:space="preserve">Sum beregnet utslipp av tot.P, tot.N og BOF i kg/år omregnet til pe og summert. Dersom tot.P og/eller tot.N ikke måles, benyttes utslippet av BOF pe. </t>
  </si>
  <si>
    <t>Totalrenseeffekt for PNO: (Sum tilførsel PN-BOF - Sum utslipp PN-BOF) / Sum tilførsel PN-BOF*100</t>
  </si>
  <si>
    <t>Utslipp av fosfor fra renseanlegget i tonn P/år som er registrert i skjema 4.1.1</t>
  </si>
  <si>
    <t>Utslipp av nitrogen fra renseanlegget i tonn N/år som er registrert i skjema 4.1.2</t>
  </si>
  <si>
    <t>Produksjon av råslam fra renseanlegget i rapporteringsåret levert til slambehandlingsanlegg</t>
  </si>
  <si>
    <t>Energiproduksjon på avløpsrenseanlegg skjema 4.1.4*1000 / Personekv.tilført renseanlegget (A)</t>
  </si>
  <si>
    <t>Andel egenbruk av energiproduksjonen på renseanlegget som er registrert i skjema 4.1.4 *1000 /  Personekv.tilført renseanlegget (A)</t>
  </si>
  <si>
    <t>Andel av energiproduksjonen på renseanlegget som er registrert i skjema 4.1.4 som er solgt til andre *1000 /  Personekv.tilført renseanlegget (A)</t>
  </si>
  <si>
    <t>Energiforbruk til avløpsrensing skjema 4.1.4 (som inkl. egenprodusert energi) *1000 / Personekv.tilført renseanlegget (A)</t>
  </si>
  <si>
    <t>Energiforbruket til avløpsrensing - Anvendt egenprodusert energi</t>
  </si>
  <si>
    <t xml:space="preserve">Energiforbruk registrert i skjema 4.1.4: Forbruk av Naturgass kWh * kg CO2 ekv/ kWh +  Forbruk Propan kWh * kg CO2 ekv/ kWh + Forbruk Lett fyringsolje kWh * kg CO2 ekv/ kWh </t>
  </si>
  <si>
    <t>Utslippet av lystgass fra nitrogenrenseanlegg omregnet til kg CO2 ekv. : kg tot.N renset i renseanlegget (4.1.1) * 0.003* kg NO2/kg tot.N renset * 265 kg CO2/kg NO2. * ev.egendefinert faktor</t>
  </si>
  <si>
    <t>Energiforbruk registrert i skjema 4.1.4: Forbruk av Strøm kWh * kg CO2 ekv/ kWh +  Forbruk Pellets kWh * kg CO2 ekv/ kWh + Forbruk Biometan kWh * kg CO2 ekv/ kWh + Forbruk Bioolje kWh * kg CO2 ekv/ kWh + Forbruk Fjernvarme kWh * kg CO2 ekv/ kWh</t>
  </si>
  <si>
    <t>Solgt produsert strøm kWh * Gevinstfaktor strøm CO2 ekv/kWh + Solgt produsert varme kWh * Gevinstfaktor strøm CO2 ekv/kWh</t>
  </si>
  <si>
    <t xml:space="preserve">Personalkostnader avløpsrensing skjema 4.1.5 + Personalkostnader slambehandling skjema 4.2.4* Renseanleggets andel av tonn TS behandlet </t>
  </si>
  <si>
    <t xml:space="preserve">Kjemikaliekostnader avløpsrensing skjema 4.1.5 + Kjemikaliekostnader slambehandling skjema 4.2.4* Renseanleggets andel av tonn TS behandlet </t>
  </si>
  <si>
    <t xml:space="preserve">Innkjøp av øvrige varer avløpsrensing skjema 4.1.5 + Innkjøp av øvrige varer slambehandling skjema 4.2.4* Renseanleggets andel av tonn TS behandlet </t>
  </si>
  <si>
    <t>Sum radene over</t>
  </si>
  <si>
    <t xml:space="preserve">Avskrivninger avløpsrensing skjema 4.1.5 + Avskrivninger slambehandling skjema 4.2.4* Renseanleggets andel av tonn TS behandlet </t>
  </si>
  <si>
    <t xml:space="preserve">Kalkulatoriske renter avløpsrensing skjema 4.1.5 + Kalkulatoriske renter slambehandling skjema 4.2.4* Renseanleggets andel av tonn TS behandlet </t>
  </si>
  <si>
    <t xml:space="preserve">Sum driftskostnader og sum kapitalkostnader </t>
  </si>
  <si>
    <t xml:space="preserve">Energikostnader avløpsrensing skjema 4.1.5 + Energikostnader slambehandling skjema 4.2.4* Renseanleggets andel av tonn TS behandlet </t>
  </si>
  <si>
    <t>Sum fra skjema 4.1.5: Avskrivninger + Kalkulatoriske renter</t>
  </si>
  <si>
    <t>Kjøp av ekstern slambehandling avløpsrensing skjema 4.1.5 + Kjøp av tjenester lagring og disponering av slam 4.2.4*Renseanleggets andel av tonn TS</t>
  </si>
  <si>
    <t>Sum fra skjema 4.1.5: (Avskrivninger + Kalkulatoriske renter) * Renseanleggets andel av tonn TS behandlet</t>
  </si>
  <si>
    <t xml:space="preserve">Sum fra skjema 4.1.5: Personalkostnader + Innkjøp av tjenester + Kjemikaliekostnader + Energikostnader + Innkjøp av øvrige varer) </t>
  </si>
  <si>
    <t>Sum fra skjema 4.2.4: (Personalkostnader + Innkjøp av tjenester + Kjemikaliekostnader + Energikostnader + Innkjøp av øvrige varer ) * Renseanleggets andel av tonn TS behandlet</t>
  </si>
  <si>
    <t>Sum fra skjema 4.2.4: (Leie av lager + Årskostnad avtale slamdistributør ) * Renseanleggets andel av tonn TS behandlet</t>
  </si>
  <si>
    <t>Sum fra skjema 4.1.5: Ekstern slambehandling + Behandling av sil/ristgods og sand</t>
  </si>
  <si>
    <t xml:space="preserve">(Innkjøp av tjenester avløpsrensing i skjema 4.1.5 + Kjøp av sluttbehandling slam i skjema 4.1.5) + (Innkjøp av tjenester slambehandling skjema 4.2.4 + Kjøp av tjenester lagring og disponering av slam 4.2.4)* Renseanleggets andel av tonn TS behandlet </t>
  </si>
  <si>
    <t>Vannproduksjonen er registrert i skjema 3.1.1</t>
  </si>
  <si>
    <t>Antall personer som blir forsynt fra vannbehandlingsanlegget registreres av kommunene. Oversikt over registrert persontilknytning vises i skjema 3.1.0</t>
  </si>
  <si>
    <t>Kilde og vannbehandling er registrert i skjema 3.1.0</t>
  </si>
  <si>
    <t>Desinfeksjonen er registrert i skjema 3.1.0</t>
  </si>
  <si>
    <t>Om det er tiltak for korrosjonskontroll er registrert i skjema 3.1.0</t>
  </si>
  <si>
    <t>Registreres i skjema 3.1.0 for anlegg der det er utført MBA analyse</t>
  </si>
  <si>
    <t>Resultatene fra MBA analysen dersom den er gjennomført</t>
  </si>
  <si>
    <t xml:space="preserve">Den hygieniske barrieresikringen vurderes i skjema 3.1.0. Resultatene fra MBA analysen anvendes som støtte i vurderingen, men kan overstyres manuelt dersom helhetlig risikovurdering tilsier det. </t>
  </si>
  <si>
    <t>Resultatene fra vannprøver på rentvannet registreres i skjema 3.1.2</t>
  </si>
  <si>
    <t>Energiforbruket til produksjon av vann registreres i skjema 3.1.3 og inkl. ev. egenprodusert energi</t>
  </si>
  <si>
    <t>Energiproduksjon registreres i skjema 3.1.3</t>
  </si>
  <si>
    <t>Anvendelsen av egenprodusert energi registreres også i skjema 3.1.3</t>
  </si>
  <si>
    <t>Anvendelsen av egenprodusert energi registreres også i skjema 3.1.4</t>
  </si>
  <si>
    <t>Sum anvendelse av egenprodusert energi (egenbruk og salg) som andel av energiforbruket</t>
  </si>
  <si>
    <t>Sum Personalkostnader Kilde, nedbørfelt, dammer, transport til VBA + Vannbehandling registrert i skjema 3.1.4</t>
  </si>
  <si>
    <t>Sum Innkjøp av tjenester Kilde, nedbørfelt, dammer, transport til VBA + Vannbehandling registrert i skjema 3.1.4</t>
  </si>
  <si>
    <t>Sum Kjemikaliekostnader Kilde, nedbørfelt, dammer, transport til VBA + Vannbehandling registrert i skjema 3.1.4</t>
  </si>
  <si>
    <t>Sum Energikostnader Kilde, nedbørfelt, dammer, transport til VBA + Vannbehandling registrert i skjema 3.1.4</t>
  </si>
  <si>
    <t>Sum Innkjøp øvrige varer Kilde, nedbørfelt, dammer, transport til VBA + Vannbehandling registrert i skjema 3.1.4</t>
  </si>
  <si>
    <t>Sum kostnader fra radene over</t>
  </si>
  <si>
    <t>Sum Avskrivninger Kilde, nedbørfelt, dammer, transport til VBA + Vannbehandling registrert i skjema 3.1.4</t>
  </si>
  <si>
    <t>Sum Kalkulatoriske renter Kilde, nedbørfelt, dammer, transport til VBA + Vannbehandling registrert i skjema 3.1.4</t>
  </si>
  <si>
    <t>Sum driftskostnader og kapitalkostnader</t>
  </si>
  <si>
    <t>Driftskostnader kilde/transport råvann</t>
  </si>
  <si>
    <t>Sum Personalkostnader + Innkjøp av tjenester + Kjemikaliekostnader + Energikostnader + Øvrige varer for Kilde, nedbørfelt, dammer, transport til VBA i skjema 3.1.4</t>
  </si>
  <si>
    <t>Sum Avskrivninger + Kalkulatoriske renter for Kilde, nedbørfelt, dammer, transport til VBA i skjema 3.1.4</t>
  </si>
  <si>
    <t>Sum Personalkostnader + Innkjøp av tjenester + Kjemikaliekostnader + Energikostnader + Øvrige varer for Vannbehandling i skjema 3.1.4</t>
  </si>
  <si>
    <t>Sum Avskrivninger + Kalkulatoriske renter for Vannbehandling i skjema 3.1.4</t>
  </si>
  <si>
    <t xml:space="preserve">Selskap avløpstjenesten </t>
  </si>
  <si>
    <t>https://norskvann.no/tjenester/bedrevann/arets-rapportering/brukermanualer/</t>
  </si>
  <si>
    <t>Data som rapporteres i skjema 4.2.1, side 1. Ikke importert fra Miljødirektoratet må rapporteres i bedreVANN</t>
  </si>
  <si>
    <t>Data som rapporteres i skjema 4.2.1, side 2. Importeres fra Miljødirektoratet</t>
  </si>
  <si>
    <t>Gjennomsnittet beregnes i bedreVANN</t>
  </si>
  <si>
    <t>Data som rapporteres i skjema 4.2.1, side 3. Importeres fra Miljødirektoratet</t>
  </si>
  <si>
    <t xml:space="preserve">Kun for biogassanlegg. Data rapporteres i skjema 4.2.2 og importeres fra Miljødirektoratet. </t>
  </si>
  <si>
    <t>Beregnes i bedreVANN. Anvendt er biogassproduksjon  - Fakling</t>
  </si>
  <si>
    <t xml:space="preserve">Kun for biogassanlegg. Rapporteres i skjema 4.2.3 </t>
  </si>
  <si>
    <t>Årsproduksjon slam/biorest siste tre år (A)</t>
  </si>
  <si>
    <t>Kun for biogassanlegg. Rapporteres i skjema 4.2.3 divideres på årsproduksjonen av slam snitt siste tre år A</t>
  </si>
  <si>
    <t>Personalkostnader rapporteres i skjema 4.2.4 og divideres på tonn TS slamproduksjon snitt siste tre år (A)</t>
  </si>
  <si>
    <t>Innkjøp av tjenester rapporteres i skjema 4.2.4 og divideres på tonn TS A</t>
  </si>
  <si>
    <t>Kjemikaliekostnader rapporteres i skjema 4.2.4 og divideres på tonn TS A</t>
  </si>
  <si>
    <t>Energikostnader rapporteres i skjema 4.2.4 og divideres på tonn TS A</t>
  </si>
  <si>
    <t>Innkjøp av øvrige varer rapporteres i skjema 4.2.4 og divideres på tonn TS A</t>
  </si>
  <si>
    <t>Avskrivninger slambehandlingsanlegget rapporteres i skjema 4.2.4 og divideres på tonn TS A</t>
  </si>
  <si>
    <t>Kalkulatoriske kostnader slambehandlingsanlegget rapporteres i skjema 4.2.4 og divideres på tonn TS A</t>
  </si>
  <si>
    <t>Leie eksternt slamlager i skjema 4.2.4 og divideres på tonn TS A</t>
  </si>
  <si>
    <t>Avtale med slamdistributør i skjema 4.2.4 og divideres på tonn TS A</t>
  </si>
  <si>
    <t>Gjennomsnittet beregnes i bedreVANN = A</t>
  </si>
  <si>
    <t>Kun for biogassanlegg. Rapporteres i skjema 4.2.3 / tonn TS A</t>
  </si>
  <si>
    <t>Kun for biogassanlegg. Rapporteres i skjema 4.2.3 /tonn TS A</t>
  </si>
  <si>
    <t>Kun for biogassanlegg. Rapporteres i skjema 4.2.3 og beregnes basert på utslippsfaktorer vist i skjema 4.2.0 /tonn TS A</t>
  </si>
  <si>
    <t>Kun for biogassanlegg. Kaldfaklingen må rapporteres i skjema 4.2.3, blir ikke importert fra Miljødirektoratet. Utslippsfaktor vises i skjema 4.2.0 /tonn TS A</t>
  </si>
  <si>
    <t>Kun for biogassanlegg. Rapporteres i skjema 4.2.3 og beregnes basert på gevinstfaktorer vist i skjema 4.2.0 / tonn TS A</t>
  </si>
  <si>
    <t>https://rapport.bedrevann.no/vann_selskap/</t>
  </si>
  <si>
    <t> https://rapport.bedrevann.no/VBA/</t>
  </si>
  <si>
    <t xml:space="preserve">  Datagrunnlag og beregninger</t>
  </si>
  <si>
    <t>Personer tilknyttet avløpsnettet (A)</t>
  </si>
  <si>
    <t>Pers.tilkn.</t>
  </si>
  <si>
    <t>Persontilknytningen fra hvert rensedistrikt til kommunalt nett registreres i skjema 4.3.0. Persontilknytning er: Innbyggere + ev. studenter og leiearbeidere som er bosatt i kommunen, men ikke folkeregisterregistrert + Antall fritidsboenheter * Personer/boenhet maks tilstede * 50 %</t>
  </si>
  <si>
    <t>Antall innbyggere tilknyttet avløpsnettet summert fra registreringen i skjema 4.3.0 i prosentandel av totalt innbyggertall i kommunen</t>
  </si>
  <si>
    <t xml:space="preserve">Antall personer tilknyttet renseanlegg og Antall personer i de kommunale rensedistriktene beregnes fra registreringene i skjema 4.3.0. Personer i rensedistriktene er personer som er tilknyttet i dag og personer i tettbebyggelsene som skal tilknyttes, men som ikke er det enda. </t>
  </si>
  <si>
    <t>Dominant renseomfang</t>
  </si>
  <si>
    <t>M: Mekanisk rensing, O: Rensing organisk stoff, P: Fosforrensing, N: Nitrogenrensing. Renseomfang som omfatter over 60 % av persontilknytningen er dominerende renseomfang. Renseanleggenes renseomfang defineres i skjema 4.1.0</t>
  </si>
  <si>
    <t>Mengde avløpsvann som tilføres renseanleggene registreres i skjema 4.1.2. I rensedistiktskjema 4.3.1 rapporteres (importeres) hvor mye avløpsvann som leveres fra kommunen til hvert renseanlegg. For kommunale anlegg som ikke mottar avløpsvann fra andre er andelen lik tilførsel til RA i skjema 4.1.2, hvis renseanlegget mottar avløpsvann fra flere enn ett rensedistrikt rapporterer renseanlegget hvor stor andel av avløpsvannet som leveres fra hver kommune til Miljødirektoratet og dette importeres til skjema 4.3.1. Indikatoren: Sum mengde avløpsvann fra kommunen til renseanlegg i Liter pr døgn/ Personer tilknyttet til renseanlegg</t>
  </si>
  <si>
    <t>pers/RA veid middel</t>
  </si>
  <si>
    <t>Beregningseksempel: RA 1: Interkomm. RA m/250 000 pe tilkn., hvorav 10 000 fra kommunen, RA2: Kommunalt RA 5000 pers.tilkn.fra kommunen, RA3: Kommunalt RA med 500 pers.tilkn.fra kommunen. Sum tilknyttet RA fra kommunen: 10 000 + 5 000 + 500 = 15 500. Veid tilknytning til RA: RA 1 (10 000 per/15 000 pers * 250 000 pers) + RA2 (5 000 pers/15 500 pers * 5 000 pers) + RA3 (500 pers/15 500 pers*500 pers) = 164 532 pers/RA</t>
  </si>
  <si>
    <t>Persontilknytningen til avløpsnettet (A) / Antall km spillvannsledning. Antall meter spillvannsledning rapporteres i skjema 4.4.0</t>
  </si>
  <si>
    <t>Antall meter fellessystem for spillvann og overvann / Antall meter spillvann * 100. Grunnlaget rapporteres i skjema 4.4.0</t>
  </si>
  <si>
    <t>Antall pumpestasjoner / Km spillvannsledning. Datagrunnlaget rapporteres i skjema 4.4.0</t>
  </si>
  <si>
    <t>Overholdelse av ev. funksjonskrav til silåpning og slamavskillerstørrelse rapporteres i skjema 4.1.0. Rensekravene rapporteres i skjema 4.1.0 og renseresultatene rapporteres i skjema 4.1.1. Rapport med resultatet for hvert renseanlegg kan skrives ut i bedreVANN portalen under 4.1. Denne indikatoren summerer opp hvor mange personer tilknyttet renseanlegg som overholder alle rensekrav og funksjonskrav</t>
  </si>
  <si>
    <t>Total renseeffekt for tot.P, tot.N og BOF5 i pe</t>
  </si>
  <si>
    <t xml:space="preserve">Totalrenseeffekt beregnes ved summering av kommunens andel av PNO tilførsler og utslipp i pe fra alle renseanlegg basert på resultatene i skjema 4.1.1: 
(SUM PNO - tilførsel RA i pe ((Tilførsel tot.P i kg/døgn /  0.0016 kg tot.P/person, døgn +Tilførsel tot.N i kg/døgn 0.012 kg tot.P/person, døgn + Tilførsel BOF5 i kg/døgn / 0.06 kg BOF5 /person, døgn) * Kommunens andel av persontilknyning)) - (PNO - utslipp RA i pe (Utslipp tot.P i kg/døgn /  0.0016 kg tot.P/person, døgn +Utslipp tot.N i kg/døgn 0.012 kg tot.P/person, døgn + Utslippp BOF5 i kg/døgn / 0.06 kg BOF5 /person, døgn)* Kommunens andel av persontilknyning)) ) / Sum PNO - tilførsel RA i pe *100. Dersom tot.N og/eller tot.P ikke måles, erstattes pe inn og ut med BOF5 pe. Dvs. Renseeffekten for tot.P og tot.N er 0. </t>
  </si>
  <si>
    <t>Sum kommunens andel av produksjon av råslam på RA'ene: (Sum RA (Slamproduksjon RA i skjema 4.1.3 * Kommunens andel av persontilknytningen til RA) / Sum personer tilknyttet RA fra kommunen (A)</t>
  </si>
  <si>
    <t>Resultatet kvaliet på ferdig behandlet slam på slambehandlingsanleggene som rapporteres i skjema 4.2.1. Kommunens andel beregnes slik: Sum (Kommunens andel av Renseanleggets andel av slam/substrat som er levert til slambehandlingsanlegget i rapporteringsåret * Mengde ferdig behandlet slam som oppfyller kvalitetsklasse I-III)</t>
  </si>
  <si>
    <t>Resultatet disponering av ferdig behandlet slam på slambehandlingsanleggene som rapporteres i skjema 4.2.1. Kommunens andel beregnes slik: Sum (Kommunens andel av Renseanleggets andel av slam/substrat som er levert til slambehandlingsanlegget * Mengde ferdig behandlet slam som er disponert. Snitt siste tre år)</t>
  </si>
  <si>
    <t>Overholdelse gjeldende rensekrav (R )</t>
  </si>
  <si>
    <t>God: 100 % av personer fra kommunen er tilknyttet renseanlegg som overholder alle rensekrav og funksjonskrav. Dårlig: &gt; 10 % av persontilknytningen er til renseanlegg var til renseanlegg med dårlig overholdelse av rensekravene, som er &gt; 10 % avvik fra kravene til renseeffekt for en eller flere parametre. Mangelfull: Øvrig resultat</t>
  </si>
  <si>
    <t>Tilknytningsgrad renseanlegg (T)</t>
  </si>
  <si>
    <t>God: &gt; 98 % av personer i kommunale rensedistrikt er tilknyttet renseanlegg. Dårlig: &lt; 95 % av personer i rensedistriktene er tilknyttet renseanlegg. Mangelfull: Øvrig resultat</t>
  </si>
  <si>
    <t>Kvalitet og bruk av slam (S)</t>
  </si>
  <si>
    <t xml:space="preserve">God: &gt; 90 % av årsproduksjonen av slam er disponert i snitt siste tre år, og 100 % av årsproduksjonen av slam tilfredsstiller min. kvalitetssklasse III i Gjødselvareforskriften.  Dårlig: &lt; 50 % av årsproduksjonen er disponert i snitt siste tre år og &lt; 90 % av årsproduksjonen av slam tilfredsstiller min. kvalitetsklasse III. </t>
  </si>
  <si>
    <t>Overløpsutslipp fra avløpsnettet (O)</t>
  </si>
  <si>
    <t>God: &lt; 5 % av forurensingsproduksjonen/tilknytningen i personer til avløpsnettet, slippes ut i regnvannsoverløp og nødoverløp på nettet. Dårlig:  &gt; 15 % av produksjonen/personer tilknyttet, slippes ut i regnvannsoverløp og nødoverløp på nettet, eller at overløpsutslippene ikke er dokumentert/rapportert</t>
  </si>
  <si>
    <t>Ledningsnetts funksjon (L)</t>
  </si>
  <si>
    <t>God: Antall kloakkstopper &lt; 0,05 pr. km ledning pr. år og antall erstatningspliktig kjelleroversvømmelser &lt; 0,10 pr.1000 person tilknyttet pr. år.   Dårlig: &lt; 0,5 % ledningsfornyelse pr. år OG kloakkstopper er &gt; 0,20 pr. km pr. år ELLER kjelleroversvømmelser er &gt; 0,30 pr 1000 pers.pr. år</t>
  </si>
  <si>
    <t>God = Score 4 poeng, Mangelfull: Score 2 poeng, Dårlig/Mangler data: Score 0 poeng. Kvalitetsindeks: (Score R * 40 % + Score T * 10 % + Score S * 10 % + Score O * 20 % + Score L * 20 %). KI score maksimalt 4,0</t>
  </si>
  <si>
    <t>Stofftilførselsmetoden beregner fremmedvannstilførsel til renseanleggene basert på Innløpskonsentrasjonen av tot.P i mg/l (A), Spesifikk tilførsel av avløpsvann pr. person 1,6 gram tot.P/person, døgn (B), legal produksjon av spillvann på 180 liter/person, døgn (C.) og kommunens andel av persontilknytning til renseanleggene (D). Fremmedvann i 1000 m3, kommunens andel = Sum RA (B*1000/A liter/person, døgn - C liter/person, døgn)* Kommunens andel av persontilknytning = liter/døgn*365/1000000). % Fremmedvann = Fremmedvann i 1000 m3 / Avløpsvann tilført renseanleggene fra hvert kommunalt rensedistrikt (skjema 4.3.1) *100</t>
  </si>
  <si>
    <t>Fremmedvann levert fra kommunen i 1000 m3 A = Mengde avløpsvann levert til renseanlegg fra kommunens rensedistrikt B = Sum (Avløpsvann levert til RA i skjema 4.3.1 )  - Fakturert avløpsvann fra næring C, rapportert i skjema 4.4.5 - Spillvannsproduksjon fra persontilknytningen D = (Sum Rensedistrikt 4.3.0 (Persontilknytningen til renseanlegg ) * 140 liter/person, døgn *365/1000000). Fremmedvann i % = A / B*100</t>
  </si>
  <si>
    <t>Sum overløpsutslipp fra nødoverløp i pumpestasjoner og ev. regnvannsoverløp i personer, rapportert i skjema 4.4.2  / Persontilknytningen til avløpsnettet A *100</t>
  </si>
  <si>
    <t>Antall kloakkstopper rapportert i skjema 4.4.2 / Meter ledning fra skjema 4.4.0/1000</t>
  </si>
  <si>
    <t>Antall kjelleroversvømmelser med ansvar rapportert i skjema 4.4.2 / Antall personer tilknyttet avløpsnettet fra skjema 4.4.0 (A)/1000</t>
  </si>
  <si>
    <t>Antall meter spillvannsnett som er fornyet rapportert i skjema 4.4.2 i gjennomsnitt siste tre år / Sum meter spillvannsnett rapportert i skjema 4.4.0 *100</t>
  </si>
  <si>
    <t>Fornyelsesbehovet i rapporteringsåret, ev. i snitt fram til 2030 rapporteres i skjema 4.4.0</t>
  </si>
  <si>
    <t>Teoretisk beregnet fornyelsesbehov</t>
  </si>
  <si>
    <t>Teoretisk beregnet fornyelsesbehov i %: 2*(Snitt Alder spv.nettet år 4.4.0 /100 + Kloakkstopper pr. km ledning + Kjelleroversvømmelser pr. 1000 person tilknyttet)</t>
  </si>
  <si>
    <t>Fornyet av teor. beregnet eller egenvurdert behov</t>
  </si>
  <si>
    <t>Antall meter fornyet i rapporteringsåret skjema 4.4.2 / Egenvurdert behov (hvis rapportert) eller teoretisk rapportert dersom egenvurdert behov ikke er rapportert * 100</t>
  </si>
  <si>
    <t>Antall meter som er fornyet med grøftefri fornyelse rapporteres i skjema 4.4.2 / Antall meter som er fornyet totalt *100</t>
  </si>
  <si>
    <r>
      <t xml:space="preserve">Enhetskostnad ledningsfornyelse, snitt siste tre år </t>
    </r>
    <r>
      <rPr>
        <vertAlign val="superscript"/>
        <sz val="11"/>
        <color theme="1"/>
        <rFont val="Aptos Narrow"/>
        <family val="2"/>
        <scheme val="minor"/>
      </rPr>
      <t>1)</t>
    </r>
  </si>
  <si>
    <t>Kostnader med ledningsfornyelse = (Driftsfinansiert fornyelse rapportert i skjema 4.4.6 side 5 + Ledningsfornyelse investeringer rapportert i skjema 4.4.7)*1000 / Meter ledningsnett fornyet inkl. separert fellessystem</t>
  </si>
  <si>
    <r>
      <t xml:space="preserve">Energiforbruk avløpsrensing/slambehandling </t>
    </r>
    <r>
      <rPr>
        <vertAlign val="superscript"/>
        <sz val="11"/>
        <color theme="1"/>
        <rFont val="Aptos Narrow"/>
        <family val="2"/>
        <scheme val="minor"/>
      </rPr>
      <t>1)</t>
    </r>
  </si>
  <si>
    <t>(Sum RA (Kommunens andel av energiforbruk på renseanleggene, rapportert i skjema 4.1.4, som behandler kommunens avløpsvann) + Sum SLA (Kommunens andel av energiforbruk på ev. biogassanlegg, rapportert i skjema 4.2.3,  som behandler slammet))*1000 kWh / Persontilknytningen til avløpsnettet (A)</t>
  </si>
  <si>
    <r>
      <t xml:space="preserve">Energiforbruk avløpstransport </t>
    </r>
    <r>
      <rPr>
        <vertAlign val="superscript"/>
        <sz val="11"/>
        <color theme="1"/>
        <rFont val="Aptos Narrow"/>
        <family val="2"/>
        <scheme val="minor"/>
      </rPr>
      <t>1)</t>
    </r>
  </si>
  <si>
    <t>(Sum RA (Kommunens andel av energiforbruk innpumping til renseanleggene, rapportert i skjema 4.1.4, som behandler kommunens avløpsvann) + Energiforbruk transport av avløpsvann på kommunalt avløpsnett, rapportert i skjema 4.4.4) * 1000 kWh / Persontilknytning til avløpsnettet (A)</t>
  </si>
  <si>
    <r>
      <t xml:space="preserve">Anvendt energiproduksjon </t>
    </r>
    <r>
      <rPr>
        <vertAlign val="superscript"/>
        <sz val="11"/>
        <color theme="1"/>
        <rFont val="Aptos Narrow"/>
        <family val="2"/>
        <scheme val="minor"/>
      </rPr>
      <t>1)</t>
    </r>
  </si>
  <si>
    <t>((Sum RA (Kommunens andel av egenbrukt produsert energi + solgt energi på avløpsrenseanleggene rapportert i skjema 4.1.4) + Sum RA (Kommunens andel av egenbrukt produsert energi + solgt energi på innløpspumpingen til RA) + Sum SLA (Kommunens andel av egenbrukt produsert energi og solgt energi på ev. biogassanlegg rapportert i skjema 4.2.3) + Sum egenbenyttet og solgt energiproduksjon på avløpsnettet rapportert i skjema 4.4.4)*1000 / Persontilknytning til avløpsnettet (A)</t>
  </si>
  <si>
    <r>
      <t xml:space="preserve">Netto energiforbruk </t>
    </r>
    <r>
      <rPr>
        <vertAlign val="superscript"/>
        <sz val="11"/>
        <color theme="1"/>
        <rFont val="Aptos Narrow"/>
        <family val="2"/>
        <scheme val="minor"/>
      </rPr>
      <t>1)</t>
    </r>
  </si>
  <si>
    <t xml:space="preserve">Sum energiforbruk avløpsrensing og slambehandling og transport av avløpsvann - Anvendt produksjon av energi på anleggene/fra avløpsvannet </t>
  </si>
  <si>
    <t>Direkte og indirekte driftskostnader for kommunal avløpsrensing, korrigert for Andre inntekter rapportert i selvkostskjema 4.4.6 side 1 *1000 / Personer tilknyttet (A)</t>
  </si>
  <si>
    <t>Kommunens andel av driftskostnader for interkommunal avløpsrensing, fakturert i rapporteringsåret. Ev. avregninger for over/underskudd på selvkost for tidligere år skal føres mot selvkostfondet, ikke inngå i årets driftskostnader. Rapporteres av selskapene for selskap som deltar i bedreVANN, for øvrige hentes kostnadene fra ekstern produksjon i skjema 4.4.6</t>
  </si>
  <si>
    <t>(Direkte og indirekte driftskostnader for kommunal avløpstransport, korrigert for Andre inntekter rapportert i selvkostskjema 4.4.6 side 1 - Driftsfinansiert ledningsfornyelse, rapportert i skjema 4.4.6 side 5) *1000 / Personer tilknyttet (A)</t>
  </si>
  <si>
    <t>Ev. driftsfinansiert ledningsfornyelse som er rapportert i skjema 4.4.6 side 5, Detaljerte kostnader avløpstransport  * 1000 / Personer tilknyttet (A)</t>
  </si>
  <si>
    <t>Kommunens andel av driftskostnader for interkommunal transport av avløpsvann på selskapets avløpsnett, fakturert i rapporteringsåret. Ev. avregninger for over/underskudd på selvkost for tidligere år skal føres mot selvkostfondet, ikke inngå i årets driftskostnader. Rapporteres av selskapen</t>
  </si>
  <si>
    <t>Avskrivninger og kalkulatoriske renter på investeringer i kommunale avløps- og slambehandlingsanlegg, korrigert for Andre inntekter rapportert i skjema 4.4.6, side 1 * 1000 / Personer tilknyttet (A)</t>
  </si>
  <si>
    <t>Kommunens andel av avskrivninger og kalkulatoriske renter på interkommunale avløpsrense- og slambehandlingsanlegg fakturert fra selskapene i rapporteringsåret</t>
  </si>
  <si>
    <t>Avskrivninger og kalkulatoriske renter på investeringer i kommunale avløpstransportanlegg, korrigert for Andre inntekter rapportert i skjema 4.4.6, side 2 * 1000 / Personer tilknyttet (A)</t>
  </si>
  <si>
    <t>Kommunens andel av avskrivninger og kalkulatoriske renter på interkommunale avløpstransportanlegg,  fakturert fra selskapene i rapporteringsåret</t>
  </si>
  <si>
    <t xml:space="preserve">Sum kommunale og ev. interkommunale drift- og kapitalkostnader avløp, rapportert i skjema 4.4.5 side 3. </t>
  </si>
  <si>
    <t>Årsgebyret er rapportert ekskl. mva i skjema 4.4.5 side 3. Er lagt til 15 % mva</t>
  </si>
  <si>
    <r>
      <t xml:space="preserve">Investeringer og investeringsplaner </t>
    </r>
    <r>
      <rPr>
        <b/>
        <vertAlign val="superscript"/>
        <sz val="12"/>
        <color theme="1"/>
        <rFont val="Aptos Narrow"/>
        <family val="2"/>
        <scheme val="minor"/>
      </rPr>
      <t>1)</t>
    </r>
  </si>
  <si>
    <t>Gjennomførte investeringer i kommunale avløpsanlegg er rapportert i skjema 4.4.7. Summen viser alle investering fratrukket investeringer i ledningsfornyelse *1000 / Personer tilknyttet (A)</t>
  </si>
  <si>
    <t>(Investeringer i ledningsfornyelse i skjema 4.4.7 + Driftsfinansiert ledningsfornyelse rapportert i skjema 4.4.6 side 5 )*1000 / Personer tilknyttet (A)</t>
  </si>
  <si>
    <t>Kommunens andel av investeringer i interkommunale avløpsanlegg dersom dette er rapportert av selskapet/ene dividert på persontilknytningen (A)</t>
  </si>
  <si>
    <t>Kommunale investesteringer ekskl.ledn.forny.økonomiplanp.</t>
  </si>
  <si>
    <t>Planlagte investeringer i kommunale avløpsvanlegg ekskl. ledningsfornyelse som er rapportert i skjema 4.4.7 *1000/4 / Personer tilknyttet (A)</t>
  </si>
  <si>
    <t>Kommunal ledningsfornyelse i økonomiplanperioden</t>
  </si>
  <si>
    <t>Planlagte investeringer i fornyelse av kommunale spillvannsledninger som er rapportert i skjema 4.4.7 *1000/4 / Personer tilknyttet (A)</t>
  </si>
  <si>
    <t>Interkomm. investeringer i økonomiplanperioden</t>
  </si>
  <si>
    <t>Kommunens andel av planlagte investeringer i avløpsanlegg for økonomiplanperioden for interkommunale selskap som har rapportert dette dividert på persontilknytningen (A)</t>
  </si>
  <si>
    <t>1) Data som rapporteres for kommuner som deltar på nivå 2 og 3, ikke nivå 1</t>
  </si>
  <si>
    <t>Teoretisk fornyelsesbehov</t>
  </si>
  <si>
    <t>Personer tilknyttet kommunal vannforsyning (A)</t>
  </si>
  <si>
    <t>Type vannkilde og vannbehandling er rapportert for hvert vannbehandlingsanlegg i skjema 3.1.0. Her summeres andelen av persontilknytningen som mottar vann fra fullrenset overflatevann (Fullrenset: Vannbehandlingen utgjøre en selvstendig hygenisk barriere i tillegg til desinfeksjon)</t>
  </si>
  <si>
    <t xml:space="preserve">Her summeres andelen av persontilknytningen som mottar vann fra vannbehandlingsanlegg som har overflatevann som kilde og som ikke har en barrieresikring i vannbehandlingen. Vurderingen av behovet for hygienisk barrieresikring avgjør om dette er en tilstrekkelig vannbehandling. </t>
  </si>
  <si>
    <t xml:space="preserve">Her summeres andelen av persontilknytningen som mottar vann fra vannbehandlingsanlegg som har desinfisert grunnvann som vannkilde. </t>
  </si>
  <si>
    <t>Vannleveransen til kommunalt nett registreres i skjema 3.2.1. Vannleveransen summeres for vannforsyningssystemene og deles på persontilknytningen (A)</t>
  </si>
  <si>
    <t>Beregningseksempel: VBA 1: Interkomm. VBA m/250 000 pe tilkn., hvorav 10 000 fra kommunen, VBA 2: Kommunalt RA 5000 pers.tilkn.fra kommunen, VBA 3: Kommunalt RA med 500 pers.tilkn.fra kommunen. Sum tilknyttet kommunal vannforsyning: 10 000 + 5 000 + 500 = 15 500. Veid tilknytning til VBA: VBA 1 (10 000 per/15 000 pers * 250 000 pers) + VAB 2 (5 000 pers/15 500 pers * 5 000 pers) + VBA 3 (500 pers/15 500 pers*500 pers) = 164 532 pers/RA</t>
  </si>
  <si>
    <t>Persontilknytningen til kommunal vannforsyning (A) / Sum (Meter kommunalt distribusjonsnett registrert i skjema 3.2.0)/1000</t>
  </si>
  <si>
    <t>Den hygieniske barrieresikringen registreres for alle VBA i skjema 3.1.0. Dersom det er utført MBA analyse legges resultatet av den til grunn for vurderingen, men den kan overstyres manuelt i skjemaet. Her summeres andelen av persontilknytningen som får vann fra VBA med god hygienisk barrieresikring</t>
  </si>
  <si>
    <t>Resultatene av vannprøver på distribusjonsnettet for Intestinale enterokokker og E-coli registreres i skjema 3.2.1. Andel av persontilknytningen til kommunale vannforsyningssystem med god hygienisk vannkvalitet summeres her</t>
  </si>
  <si>
    <t xml:space="preserve">Resultatene av vannprøver på distribusjonsnettet for pH og Farge registreres i skjema 3.2.1. Andel av persontilknytningen til kommunale vannforsyningssystem med god bruksmessig vannkvalitet summeres her. </t>
  </si>
  <si>
    <t>For vannforsyningssystem som forsyner &gt; 1000 personer må det være etablert en alternativ forsyning med god hygienisk kvalitet som kan forsyne over 3 mnd. Her summeres andelen av persontilknytningen som har dette</t>
  </si>
  <si>
    <t>God: 100 % av persontilknytningen (A) har hygienisk betryggende drikkevann. Vannforsyningen er beskyttet mot forurensning i kilde/nedbørfelt (hygienisk barrieresikring) og har god hygienisk vannkvalitet mht. IE og E-coli). Dårlig: &gt; 10 % av persontilknytningen får vann fra vannforsyningssystem der IE og/eller E-coli er påvist.  Mangelfull: Øvrige resultater</t>
  </si>
  <si>
    <t>Bruksmessig vannkvalitet  (B)</t>
  </si>
  <si>
    <t>God: 100 % av persontilknytningen (A) har god bruksmessig kvalitet. Kravene til pH og farge er tilfredsstilt. Dårlig:  &gt; 25 % av innbyggerne tilknyttet har dårlig bruksmessig vannkvalitet mht. pH og farge, dvs.større avvik fra forskriftskravene. Mangelfull: Øvrige resultater</t>
  </si>
  <si>
    <t>Leveringsstabilitet (LS)</t>
  </si>
  <si>
    <t>God: Ikke planlagte avbrudd i trykkvannsforsyningen utgjør 0,5 timer i snitt pr. innbygger pr. år og totale avbrudd er &lt; 1,0 time i snitt.  Dårlig: Ikke planlagte avbrudd i trykkvannsforsyningen utgjør &gt; 1,0 time pr. innbygger i gjennomsnitt pr. år. Mangelfull: Øvrige resultater</t>
  </si>
  <si>
    <t>God: 100 % av innb.tilkn. vannverk som forsyner &gt; 1000 innb., har gode alt. forsyningsmuligheter som kan levere i inntil 3 måneder.  Dårlig alternativ: &gt; 25 % av innb.tilkn.vannverk &gt; 1000 pers. eller &gt; 5000 pers. har ingen eller for dårlig alternativ forsyning. Mangelfull: Øvrige resultater</t>
  </si>
  <si>
    <t>God: God ledningsnettet: Beregnet vanntap er &lt; 20 % av den totale vannmengden som er produsert og levert på distribusjonsnettet. Dårlig ledningsnettet: &lt; 0,5 % av nettet er fornyet i snitt siste tre år OG beregnet vanntap &gt; 40 % ELLER ant.lekkasjerep. &gt; 0,10 pr. km pr. år. Mangelfull: Øvrige resultater</t>
  </si>
  <si>
    <t>Vektet kvalitetsindeks (KI)</t>
  </si>
  <si>
    <t>God = Score 4 poeng, Mangelfull: Score 2 poeng, Dårlig/Mangler data: Score 0 poeng. Kvalitetsindeks: (Score H * 40 % + Score B * 15 % + Score LS * 15 % + Score A * 10 % + Score LF * 20 %). KI score maksimalt 4,0</t>
  </si>
  <si>
    <t>Direkte og indirekte driftskostnader for kommunal vannproduksjon, korrigert for Andre inntekter rapportert i selvkostskjema 3.4.5 side 1 *1000 / Personer tilknyttet (A)</t>
  </si>
  <si>
    <t>Kommunens andel av driftskostnader for interkommunal vannproduksjon, fakturert i rapporteringsåret. Ev. avregninger for over/underskudd på selvkost for tidligere år skal føres mot selvkostfondet, ikke inngå i årets driftskostnader. Rapporteres av selskapene for selskap som deltar i bedreVANN, for øvrige hentes kostnadene fra ekstern produksjon i skjema 3.4.5</t>
  </si>
  <si>
    <t>(Direkte og indirekte driftskostnader for kommunal avløpstransport, korrigert for Andre inntekter rapportert i selvkostskjema 3.4.5 side 1 - Driftsfinansiert ledningsfornyelse, rapportert i skjema 3.4.5 side 5) *1000 / Personer tilknyttet (A)</t>
  </si>
  <si>
    <t>Ev. driftsfinansiert ledningsfornyelse som er rapportert i skjema 3.4.5 side 5, Detaljerte kostnader avløpstransport  * 1000 / Personer tilknyttet (A)</t>
  </si>
  <si>
    <t>Kommunens andel av driftskostnader for distribusjon av vann på selskapets nett, fakturert i rapporteringsåret. Ev. avregninger for over/underskudd på selvkost for tidligere år skal føres mot selvkostfondet, ikke inngå i årets driftskostnader. Rapporteres av selskapene</t>
  </si>
  <si>
    <t>Avskrivninger og kalkulatoriske renter på investeringer i kommunale vannproduksjons- og tiltak for alternativ forsyning, korrigert for Andre inntekter rapportert i skjema 3.4.5, side 1 * 1000 / Personer tilknyttet (A)</t>
  </si>
  <si>
    <t>Kommunens andel av avskrivninger og kalkulatoriske renter på interkommunale vannproduksjonsanlegg fakturert fra selskapene i rapporteringsåret</t>
  </si>
  <si>
    <t>Avskrivninger og kalkulatoriske renter på investeringer i kommunale vanndistribusjonsanlegg, korrigert for Andre inntekter rapportert i skjema 3.4.5, side 2 * 1000 / Personer tilknyttet (A)</t>
  </si>
  <si>
    <t>Kommunens andel av avskrivninger og kalkulatoriske renter på interkommunale distribusjonsanlegg,  fakturert fra selskapene i rapporteringsåret</t>
  </si>
  <si>
    <t xml:space="preserve">Sum kommunale og ev. interkommunale drift- og kapitalkostnader avløp, rapportert i skjema 3.4.5 side 3. </t>
  </si>
  <si>
    <t>Årsgebyret er rapportert ekskl. mva i skjema 3.4.5 side 3. Er lagt til 15 % mva</t>
  </si>
  <si>
    <t>Gjennomførte investeringer i kommunale vannforsyningsanlegg er rapportert i skjema 3.4.6. Summen viser alle investering fratrukket investeringer i ledningsfornyelse *1000 / Personer tilknyttet (A)</t>
  </si>
  <si>
    <t>(Investeringer i ledningsfornyelse i skjema 3.4.6 + Driftsfinansiert ledningsfornyelse rapportert i skjema 3.4.5 side 5 )*1000 / Personer tilknyttet (A)</t>
  </si>
  <si>
    <t>Kommunens andel av investeringer i interkommunale vannproduksjonsanlegg dersom dette er rapportert av selskapet/ene dividert på persontilknytningen (A)</t>
  </si>
  <si>
    <t>Planlagte investeringer i fornyelse av kommunale distribusjonsnett for vann som er rapportert i skjema 3.4.6 *1000/4 / Personer tilknyttet (A)</t>
  </si>
  <si>
    <t>Kommunens andel av planlagte investeringer i vannforsyningsanlegg for økonomiplanperioden for interkommunale selskap som har rapportert dette dividert på persontilknytningen (A)</t>
  </si>
  <si>
    <t>Planlagte investeringer i kommunale avløpsvanlegg ekskl. ledningsfornyelse som er rapportert i skjema 3.4.6 *1000/4 / Personer tilknyttet (A)</t>
  </si>
  <si>
    <t xml:space="preserve">Målt husholdningsforbruk og spesifikt forbruk for stipulering av ikke målt forbruk rapporteres i skjema 3.4.2. </t>
  </si>
  <si>
    <t xml:space="preserve">Vannlekkasjer 1000 m3 / Vannleveansen i 1000 m3 (Sum ( Vannleveranse fra vannforsyningssystem skjema 3.2.1) *100 </t>
  </si>
  <si>
    <t xml:space="preserve"> Sum (Ikke planlagte avbrudd i trykkvannsforsyningen rapporteres i skjema 3.2.1 for hvert vannforsyningssystem) Innbyggertimer / Persontilknytningen til kommunal vannforsyning (A) </t>
  </si>
  <si>
    <t xml:space="preserve"> Sum (Ikke planlagte og ikke planlagte avbrudd i trykkvannsforsyningen rapporteres i skjema 3.2.1 for hvert vannforsyningssystem) Innbyggertimer / Persontilknytningen til kommunal vannforsyning (A) </t>
  </si>
  <si>
    <t>Sum (Lekkasjereparasjoner rapportert for hvert vannforsyningsystem i skjema 3.2.1) / Sum Km ledning (Meter vannledningsnettet rapportereres for hvert vannforsyningsystem i skjema 3.2.0/1000)</t>
  </si>
  <si>
    <t>Vannlekkasjer m3 (= Vannleveransen på kommunalt nett  - Målt og stipulert husholdningsforbruk - Målt forbruk til næringsabonnenter, som rapporteres i skjema 3.4.2 - Målt og stipulert forbruk til fritidsboliger, skjema 3.4.2 - Stipulert Annet forbruk i skjema 3.4.2) /1000 /365 / Sum km vannledning (Meter ledning rapporteres for hvert vannforsyningssystem i skjema 3.2.0 /1000)</t>
  </si>
  <si>
    <t>Sum (Meter ledning fornyet rapporteres for hvert vannforsyningssystem i skjema 3.2.1) / Sum (Meter vannledningsnett som rapporteres for hvert vannforsyningssystem i skjema 3.2.0) * 100</t>
  </si>
  <si>
    <t>Egenvurdert behov for ledningsfornyelse i rapporteringsåret og/eller fram til 2030 rapporteres i skjema 3.4.0</t>
  </si>
  <si>
    <t>Teoretisk beregnet fornyelsesbehov i %: Snitt alder ledningsnettet i år (3.4.0)/100 + 5*Antall lekkasjereparsjonser pr. km ledning pr. år + Lekkasjetap i %</t>
  </si>
  <si>
    <t>Sum meter ledningsnett fornyet (sum 3.2.1) / Meter egenvurdert behov for fornyelse hvis rapportert i 3.4.0 eller teoretisk beregnet behov *100</t>
  </si>
  <si>
    <t>Antall meter av årets ledningsfornyelse som er utført med grøftefrie metoder av totalt antall meter fornyet</t>
  </si>
  <si>
    <t>Enhetskostnad ledningsfornyelse (nivå 2)</t>
  </si>
  <si>
    <t>Energiforbruk vanndistribusjon (nivå 2)</t>
  </si>
  <si>
    <t>Anvendt energiproduksjon (nivå 2)</t>
  </si>
  <si>
    <t>Investeringer og investeringsplaner  (nivå 2)</t>
  </si>
  <si>
    <t xml:space="preserve">Kostnader med årets ledningsfornyelser i kr = (Driftsfinansiert ledningsfornyelser rapportert i skjema 3.4.5 side 5 + Ledningsfornyelse investeringer rapportert i skjema 3.4.6)*1000 / Antall meter fornyet i rapporteringsåret rapportert i skjema </t>
  </si>
  <si>
    <t>Sum (Kommunens andel av energiforbruk produksjon av vann på vannbehandlingsanleggene rapportert i skjema 3.1.3 MWh)*1000 /</t>
  </si>
  <si>
    <t>(Sum (Kommunens andel av energiforbruk utpumping av vann fra vannbehandlingsanleggene rapportert i skjema 3.1.3 MWh)*1000 + Energiforbruk transport av vann på kommunalt nett rapportert i skjema 3.4.4 MWh*1000) / Persontilknytningen til kommunal vannforsyning (A)</t>
  </si>
  <si>
    <t>(Sum egenbruk og solgt produsert energi (Vannproduksjonsanlegg rapportert i skjema 3.1.3) + Sum egenbruk og solgt produsert energi på vanndistribusjonsnettet, rapportert i skjema 3.4.4) / Sum forbruk av energi (sum to rader over) *100</t>
  </si>
  <si>
    <t>Persontilknytningen til hvert kommunalt vannforsyningssystem er rapportert i skjema 3.2.0 og summeres til kommunenivå. Persontilknytning = Innbyggere + Studenter og leiearbeidere bosatt, men ikke folkeregisterregistrert + Antall fritidsboliger * antall person/boenhet ved maks tilstedeværelse (f.eks. 2.5) * 50 %</t>
  </si>
  <si>
    <t>https://rapport.bedrevann.no/kommune_vann/</t>
  </si>
  <si>
    <t>https://rapport.bedrevann.no/kommune_avlop/</t>
  </si>
  <si>
    <r>
      <t>Ledningsnettets funksjon</t>
    </r>
    <r>
      <rPr>
        <vertAlign val="superscript"/>
        <sz val="12"/>
        <color theme="1"/>
        <rFont val="Calibri"/>
        <family val="2"/>
      </rPr>
      <t xml:space="preserve"> </t>
    </r>
    <r>
      <rPr>
        <sz val="12"/>
        <color theme="1"/>
        <rFont val="Calibri"/>
        <family val="2"/>
      </rPr>
      <t>(LF)</t>
    </r>
  </si>
  <si>
    <r>
      <t>Energiforbruk vannproduksjon</t>
    </r>
    <r>
      <rPr>
        <vertAlign val="superscript"/>
        <sz val="12"/>
        <color theme="1"/>
        <rFont val="Calibri"/>
        <family val="2"/>
      </rPr>
      <t xml:space="preserve"> </t>
    </r>
    <r>
      <rPr>
        <sz val="12"/>
        <color theme="1"/>
        <rFont val="Calibri"/>
        <family val="2"/>
      </rPr>
      <t>(nivå 2)</t>
    </r>
  </si>
  <si>
    <t>Resultater vannbehandlingsanlegg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</si>
</sst>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
    <numFmt numFmtId="167" formatCode="#,##0.000"/>
  </numFmts>
  <fonts count="67">
    <font>
      <sz val="11"/>
      <color theme="1"/>
      <name val="Aptos Narrow"/>
      <family val="2"/>
      <scheme val="minor"/>
    </font>
    <font>
      <sz val="11"/>
      <name val="Calibri"/>
      <family val="2"/>
    </font>
    <font>
      <b/>
      <sz val="12"/>
      <color rgb="FF000000"/>
      <name val="Aptos Narrow"/>
      <family val="2"/>
      <scheme val="minor"/>
    </font>
    <font>
      <b/>
      <sz val="11"/>
      <color theme="1"/>
      <name val="Aptos Narrow"/>
      <family val="2"/>
      <scheme val="minor"/>
    </font>
    <font>
      <b/>
      <sz val="11"/>
      <color rgb="FF000000"/>
      <name val="Aptos Narrow"/>
      <family val="2"/>
      <scheme val="minor"/>
    </font>
    <font>
      <sz val="11"/>
      <color theme="1"/>
      <name val="Aptos Narrow"/>
      <family val="2"/>
      <scheme val="minor"/>
    </font>
    <font>
      <sz val="11"/>
      <color rgb="FFFF0000"/>
      <name val="Calibri"/>
      <family val="2"/>
    </font>
    <font>
      <sz val="11"/>
      <color theme="1"/>
      <name val="Calibri"/>
      <family val="2"/>
    </font>
    <font>
      <u/>
      <sz val="11"/>
      <color theme="10"/>
      <name val="Aptos Narrow"/>
      <family val="2"/>
      <scheme val="minor"/>
    </font>
    <font>
      <b/>
      <sz val="18"/>
      <color theme="1"/>
      <name val="Calibri"/>
      <family val="2"/>
    </font>
    <font>
      <i/>
      <sz val="11"/>
      <color theme="1"/>
      <name val="Calibri"/>
      <family val="2"/>
    </font>
    <font>
      <b/>
      <sz val="11"/>
      <color theme="1"/>
      <name val="Calibri"/>
      <family val="2"/>
    </font>
    <font>
      <b/>
      <sz val="12"/>
      <color rgb="FF000000"/>
      <name val="Calibri"/>
      <family val="2"/>
    </font>
    <font>
      <vertAlign val="superscript"/>
      <sz val="11"/>
      <color theme="1"/>
      <name val="Calibri"/>
      <family val="2"/>
    </font>
    <font>
      <b/>
      <sz val="12"/>
      <color theme="1"/>
      <name val="Calibri"/>
      <family val="2"/>
    </font>
    <font>
      <b/>
      <sz val="10"/>
      <color theme="1"/>
      <name val="Calibri"/>
      <family val="2"/>
    </font>
    <font>
      <b/>
      <vertAlign val="superscript"/>
      <sz val="10"/>
      <color theme="1"/>
      <name val="Calibri"/>
      <family val="2"/>
    </font>
    <font>
      <i/>
      <sz val="9"/>
      <color indexed="8"/>
      <name val="Calibri"/>
      <family val="2"/>
    </font>
    <font>
      <i/>
      <vertAlign val="superscript"/>
      <sz val="9"/>
      <color indexed="8"/>
      <name val="Calibri"/>
      <family val="2"/>
    </font>
    <font>
      <i/>
      <vertAlign val="superscript"/>
      <sz val="9"/>
      <color rgb="FF000000"/>
      <name val="Calibri"/>
      <family val="2"/>
    </font>
    <font>
      <b/>
      <sz val="10"/>
      <color indexed="8"/>
      <name val="Calibri"/>
      <family val="2"/>
    </font>
    <font>
      <sz val="10"/>
      <color indexed="8"/>
      <name val="Calibri"/>
      <family val="2"/>
    </font>
    <font>
      <sz val="9"/>
      <color indexed="8"/>
      <name val="Calibri"/>
      <family val="2"/>
    </font>
    <font>
      <b/>
      <sz val="9"/>
      <color indexed="8"/>
      <name val="Calibri"/>
      <family val="2"/>
    </font>
    <font>
      <b/>
      <sz val="11"/>
      <color indexed="8"/>
      <name val="Calibri"/>
      <family val="2"/>
    </font>
    <font>
      <b/>
      <sz val="18"/>
      <color theme="1"/>
      <name val="Aptos Narrow"/>
      <family val="2"/>
      <scheme val="minor"/>
    </font>
    <font>
      <i/>
      <sz val="11"/>
      <color theme="1"/>
      <name val="Aptos Narrow"/>
      <family val="2"/>
      <scheme val="minor"/>
    </font>
    <font>
      <b/>
      <sz val="10"/>
      <color theme="1"/>
      <name val="Aptos Narrow"/>
      <family val="2"/>
      <scheme val="minor"/>
    </font>
    <font>
      <sz val="10"/>
      <color theme="1"/>
      <name val="Aptos Narrow"/>
      <family val="2"/>
      <scheme val="minor"/>
    </font>
    <font>
      <vertAlign val="superscript"/>
      <sz val="10"/>
      <color theme="1"/>
      <name val="Aptos Narrow"/>
      <family val="2"/>
      <scheme val="minor"/>
    </font>
    <font>
      <b/>
      <vertAlign val="superscript"/>
      <sz val="12"/>
      <color theme="1"/>
      <name val="Aptos Narrow"/>
      <family val="2"/>
      <scheme val="minor"/>
    </font>
    <font>
      <i/>
      <sz val="10"/>
      <color theme="1"/>
      <name val="Aptos Narrow"/>
      <family val="2"/>
      <scheme val="minor"/>
    </font>
    <font>
      <i/>
      <vertAlign val="superscript"/>
      <sz val="10"/>
      <color theme="1"/>
      <name val="Aptos Narrow"/>
      <family val="2"/>
      <scheme val="minor"/>
    </font>
    <font>
      <i/>
      <vertAlign val="superscript"/>
      <sz val="10"/>
      <color rgb="FF000000"/>
      <name val="Calibri"/>
      <family val="2"/>
    </font>
    <font>
      <i/>
      <sz val="10"/>
      <color indexed="8"/>
      <name val="Calibri"/>
      <family val="2"/>
    </font>
    <font>
      <vertAlign val="superscript"/>
      <sz val="11"/>
      <color theme="1"/>
      <name val="Aptos Narrow"/>
      <family val="2"/>
      <scheme val="minor"/>
    </font>
    <font>
      <sz val="8"/>
      <name val="Aptos Narrow"/>
      <family val="2"/>
      <scheme val="minor"/>
    </font>
    <font>
      <u/>
      <sz val="16"/>
      <color theme="10"/>
      <name val="Aptos Narrow"/>
      <family val="2"/>
      <scheme val="minor"/>
    </font>
    <font>
      <sz val="16"/>
      <color theme="1"/>
      <name val="Aptos Narrow"/>
      <family val="2"/>
      <scheme val="minor"/>
    </font>
    <font>
      <b/>
      <sz val="16"/>
      <name val="Calibri"/>
      <family val="2"/>
    </font>
    <font>
      <b/>
      <sz val="12"/>
      <color theme="1"/>
      <name val="Aptos Narrow"/>
      <family val="2"/>
      <scheme val="minor"/>
    </font>
    <font>
      <i/>
      <sz val="11"/>
      <color rgb="FF000000"/>
      <name val="Aptos Narrow"/>
      <family val="2"/>
      <scheme val="minor"/>
    </font>
    <font>
      <sz val="12"/>
      <color rgb="FF000000"/>
      <name val="Calibri"/>
      <family val="2"/>
    </font>
    <font>
      <b/>
      <sz val="12"/>
      <name val="Calibri"/>
      <family val="2"/>
    </font>
    <font>
      <sz val="12"/>
      <color theme="1"/>
      <name val="Aptos Narrow"/>
      <family val="2"/>
      <scheme val="minor"/>
    </font>
    <font>
      <sz val="12"/>
      <name val="Calibri"/>
      <family val="2"/>
    </font>
    <font>
      <u/>
      <sz val="14"/>
      <color theme="10"/>
      <name val="Aptos Narrow"/>
      <family val="2"/>
      <scheme val="minor"/>
    </font>
    <font>
      <i/>
      <sz val="14"/>
      <color theme="1"/>
      <name val="Calibri"/>
      <family val="2"/>
    </font>
    <font>
      <sz val="14"/>
      <color theme="1"/>
      <name val="Calibri"/>
      <family val="2"/>
    </font>
    <font>
      <sz val="14"/>
      <color theme="1"/>
      <name val="Aptos Narrow"/>
      <family val="2"/>
      <scheme val="minor"/>
    </font>
    <font>
      <sz val="12"/>
      <color theme="1"/>
      <name val="Calibri"/>
      <family val="2"/>
    </font>
    <font>
      <vertAlign val="superscript"/>
      <sz val="12"/>
      <color theme="1"/>
      <name val="Calibri"/>
      <family val="2"/>
    </font>
    <font>
      <sz val="12"/>
      <color rgb="FFFF0000"/>
      <name val="Calibri"/>
      <family val="2"/>
    </font>
    <font>
      <b/>
      <sz val="14"/>
      <color theme="1"/>
      <name val="Calibri"/>
      <family val="2"/>
    </font>
    <font>
      <b/>
      <sz val="14"/>
      <color rgb="FF000000"/>
      <name val="Calibri"/>
      <family val="2"/>
    </font>
    <font>
      <b/>
      <sz val="13"/>
      <color theme="1"/>
      <name val="Calibri"/>
      <family val="2"/>
    </font>
    <font>
      <b/>
      <sz val="13"/>
      <color rgb="FF000000"/>
      <name val="Calibri"/>
      <family val="2"/>
    </font>
    <font>
      <u/>
      <sz val="12"/>
      <color theme="10"/>
      <name val="Aptos Narrow"/>
      <family val="2"/>
      <scheme val="minor"/>
    </font>
    <font>
      <i/>
      <sz val="12"/>
      <name val="Calibri"/>
      <family val="2"/>
    </font>
    <font>
      <u/>
      <sz val="12"/>
      <color theme="10"/>
      <name val="Calibri"/>
      <family val="2"/>
    </font>
    <font>
      <b/>
      <sz val="16"/>
      <color theme="1"/>
      <name val="Aptos Narrow"/>
      <family val="2"/>
      <scheme val="minor"/>
    </font>
    <font>
      <b/>
      <sz val="18"/>
      <name val="Calibri"/>
      <family val="2"/>
    </font>
    <font>
      <sz val="12"/>
      <color theme="1"/>
      <name val="Cal''"/>
    </font>
    <font>
      <b/>
      <sz val="12"/>
      <color rgb="FF000000"/>
      <name val="Cal''"/>
    </font>
    <font>
      <u/>
      <sz val="14"/>
      <color theme="10"/>
      <name val="Calibri"/>
      <family val="2"/>
    </font>
    <font>
      <b/>
      <sz val="14"/>
      <name val="Calibri"/>
      <family val="2"/>
    </font>
    <font>
      <i/>
      <sz val="14"/>
      <name val="Calibri"/>
      <family val="2"/>
    </font>
  </fonts>
  <fills count="3">
    <fill>
      <patternFill patternType="none"/>
    </fill>
    <fill>
      <patternFill patternType="gray125"/>
    </fill>
    <fill>
      <patternFill patternType="solid">
        <fgColor theme="0"/>
        <bgColor indexed="64"/>
      </patternFill>
    </fill>
  </fills>
  <borders count="63">
    <border>
      <left/>
      <right/>
      <top/>
      <bottom/>
      <diagonal/>
    </border>
    <border>
      <left/>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auto="1"/>
      </right>
      <top style="thin">
        <color auto="1"/>
      </top>
      <bottom style="medium">
        <color auto="1"/>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auto="1"/>
      </right>
      <top/>
      <bottom style="thin">
        <color auto="1"/>
      </bottom>
      <diagonal/>
    </border>
    <border>
      <left style="medium">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right/>
      <top style="medium">
        <color indexed="64"/>
      </top>
      <bottom style="thin">
        <color indexed="64"/>
      </bottom>
      <diagonal/>
    </border>
    <border>
      <left/>
      <right/>
      <top style="thin">
        <color auto="1"/>
      </top>
      <bottom style="medium">
        <color auto="1"/>
      </bottom>
      <diagonal/>
    </border>
    <border>
      <left/>
      <right style="medium">
        <color indexed="64"/>
      </right>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bottom/>
      <diagonal/>
    </border>
  </borders>
  <cellStyleXfs count="3">
    <xf numFmtId="0" fontId="0" fillId="0" borderId="0"/>
    <xf numFmtId="9" fontId="5" fillId="0" borderId="0" applyFont="0" applyFill="0" applyBorder="0" applyAlignment="0" applyProtection="0"/>
    <xf numFmtId="0" fontId="8" fillId="0" borderId="0" applyNumberFormat="0" applyFill="0" applyBorder="0" applyAlignment="0" applyProtection="0"/>
  </cellStyleXfs>
  <cellXfs count="500">
    <xf numFmtId="0" fontId="0" fillId="0" borderId="0" xfId="0"/>
    <xf numFmtId="0" fontId="0" fillId="0" borderId="3" xfId="0" applyBorder="1"/>
    <xf numFmtId="0" fontId="0" fillId="0" borderId="4" xfId="0" applyBorder="1"/>
    <xf numFmtId="0" fontId="0" fillId="2" borderId="0" xfId="0" applyFill="1" applyAlignment="1">
      <alignment horizontal="left"/>
    </xf>
    <xf numFmtId="0" fontId="0" fillId="2" borderId="0" xfId="0" applyFill="1"/>
    <xf numFmtId="0" fontId="6" fillId="2" borderId="0" xfId="0" applyFont="1" applyFill="1"/>
    <xf numFmtId="0" fontId="0" fillId="0" borderId="9" xfId="0" applyBorder="1"/>
    <xf numFmtId="0" fontId="2" fillId="0" borderId="0" xfId="0" applyFont="1"/>
    <xf numFmtId="0" fontId="0" fillId="0" borderId="10" xfId="0" applyBorder="1"/>
    <xf numFmtId="0" fontId="9" fillId="2" borderId="0" xfId="0" applyFont="1" applyFill="1"/>
    <xf numFmtId="0" fontId="10" fillId="2" borderId="0" xfId="0" applyFont="1" applyFill="1"/>
    <xf numFmtId="0" fontId="7" fillId="2" borderId="0" xfId="0" applyFont="1" applyFill="1"/>
    <xf numFmtId="0" fontId="11" fillId="2" borderId="38" xfId="0" applyFont="1" applyFill="1" applyBorder="1" applyAlignment="1">
      <alignment horizontal="left" vertical="center"/>
    </xf>
    <xf numFmtId="0" fontId="11" fillId="2" borderId="0" xfId="0" applyFont="1" applyFill="1"/>
    <xf numFmtId="0" fontId="11" fillId="2" borderId="39" xfId="0" applyFont="1" applyFill="1" applyBorder="1" applyAlignment="1">
      <alignment horizontal="left" vertical="center"/>
    </xf>
    <xf numFmtId="0" fontId="7" fillId="2" borderId="3" xfId="0" applyFont="1" applyFill="1" applyBorder="1" applyAlignment="1">
      <alignment horizontal="left" vertical="center"/>
    </xf>
    <xf numFmtId="0" fontId="7" fillId="2" borderId="22" xfId="0" applyFont="1" applyFill="1" applyBorder="1" applyAlignment="1">
      <alignment horizontal="left" vertical="center"/>
    </xf>
    <xf numFmtId="0" fontId="7" fillId="0" borderId="3" xfId="0" applyFont="1" applyBorder="1"/>
    <xf numFmtId="0" fontId="7" fillId="0" borderId="5" xfId="0" applyFont="1" applyBorder="1"/>
    <xf numFmtId="0" fontId="7" fillId="2" borderId="10" xfId="0" applyFont="1" applyFill="1" applyBorder="1" applyAlignment="1">
      <alignment horizontal="left" vertical="center"/>
    </xf>
    <xf numFmtId="0" fontId="7" fillId="2" borderId="9" xfId="0" applyFont="1" applyFill="1" applyBorder="1" applyAlignment="1">
      <alignment horizontal="left" vertical="center"/>
    </xf>
    <xf numFmtId="0" fontId="7" fillId="2" borderId="14" xfId="0" applyFont="1" applyFill="1" applyBorder="1" applyAlignment="1">
      <alignment horizontal="left" vertical="center"/>
    </xf>
    <xf numFmtId="0" fontId="7" fillId="2" borderId="15" xfId="0" applyFont="1" applyFill="1" applyBorder="1" applyAlignment="1">
      <alignment horizontal="left" vertical="center"/>
    </xf>
    <xf numFmtId="0" fontId="7" fillId="0" borderId="3" xfId="0" applyFont="1" applyBorder="1" applyAlignment="1">
      <alignment horizontal="left" vertical="center"/>
    </xf>
    <xf numFmtId="0" fontId="7" fillId="0" borderId="0" xfId="0" applyFont="1"/>
    <xf numFmtId="0" fontId="7" fillId="0" borderId="3" xfId="0" applyFont="1" applyBorder="1" applyAlignment="1">
      <alignment horizontal="left"/>
    </xf>
    <xf numFmtId="0" fontId="7" fillId="0" borderId="9" xfId="0" applyFont="1" applyBorder="1" applyAlignment="1">
      <alignment horizontal="left"/>
    </xf>
    <xf numFmtId="0" fontId="7" fillId="0" borderId="5" xfId="0" applyFont="1" applyBorder="1" applyAlignment="1">
      <alignment horizontal="right"/>
    </xf>
    <xf numFmtId="0" fontId="7" fillId="0" borderId="8" xfId="0" applyFont="1" applyBorder="1" applyAlignment="1">
      <alignment horizontal="right"/>
    </xf>
    <xf numFmtId="0" fontId="7" fillId="0" borderId="9" xfId="0" applyFont="1" applyBorder="1" applyAlignment="1">
      <alignment horizontal="left" vertical="center"/>
    </xf>
    <xf numFmtId="0" fontId="6" fillId="0" borderId="0" xfId="0" applyFont="1"/>
    <xf numFmtId="0" fontId="7" fillId="0" borderId="6" xfId="0" applyFont="1" applyBorder="1"/>
    <xf numFmtId="0" fontId="7" fillId="0" borderId="3" xfId="0" applyFont="1" applyBorder="1" applyAlignment="1">
      <alignment vertical="center"/>
    </xf>
    <xf numFmtId="0" fontId="7" fillId="0" borderId="6" xfId="0" applyFont="1" applyBorder="1" applyAlignment="1">
      <alignment vertical="center"/>
    </xf>
    <xf numFmtId="0" fontId="7" fillId="2" borderId="9" xfId="0" applyFont="1" applyFill="1" applyBorder="1" applyAlignment="1">
      <alignment vertical="center"/>
    </xf>
    <xf numFmtId="1" fontId="1" fillId="2" borderId="10" xfId="0" applyNumberFormat="1" applyFont="1" applyFill="1" applyBorder="1" applyAlignment="1">
      <alignment horizontal="right"/>
    </xf>
    <xf numFmtId="1" fontId="7" fillId="2" borderId="10" xfId="0" applyNumberFormat="1" applyFont="1" applyFill="1" applyBorder="1"/>
    <xf numFmtId="0" fontId="17" fillId="2" borderId="0" xfId="0" applyFont="1" applyFill="1" applyAlignment="1">
      <alignment horizontal="left" vertical="top" wrapText="1"/>
    </xf>
    <xf numFmtId="0" fontId="20" fillId="2" borderId="0" xfId="0" applyFont="1" applyFill="1" applyAlignment="1">
      <alignment horizontal="left" vertical="center"/>
    </xf>
    <xf numFmtId="0" fontId="21" fillId="2" borderId="0" xfId="0" applyFont="1" applyFill="1" applyAlignment="1">
      <alignment horizontal="left" vertical="center"/>
    </xf>
    <xf numFmtId="0" fontId="7" fillId="0" borderId="12" xfId="0" applyFont="1" applyBorder="1"/>
    <xf numFmtId="0" fontId="7" fillId="0" borderId="13" xfId="0" applyFont="1" applyBorder="1"/>
    <xf numFmtId="0" fontId="11" fillId="2" borderId="18" xfId="0" applyFont="1" applyFill="1" applyBorder="1" applyAlignment="1">
      <alignment horizontal="left" vertical="center"/>
    </xf>
    <xf numFmtId="0" fontId="11" fillId="2" borderId="24" xfId="0" applyFont="1" applyFill="1" applyBorder="1" applyAlignment="1">
      <alignment horizontal="left" vertical="center"/>
    </xf>
    <xf numFmtId="0" fontId="7" fillId="2" borderId="12" xfId="0" applyFont="1" applyFill="1" applyBorder="1" applyAlignment="1">
      <alignment horizontal="left" vertical="center"/>
    </xf>
    <xf numFmtId="0" fontId="7" fillId="2" borderId="24" xfId="0" applyFont="1" applyFill="1" applyBorder="1" applyAlignment="1">
      <alignment horizontal="left" vertical="center"/>
    </xf>
    <xf numFmtId="0" fontId="7" fillId="2" borderId="27" xfId="0" applyFont="1" applyFill="1" applyBorder="1" applyAlignment="1">
      <alignment horizontal="left" vertical="center"/>
    </xf>
    <xf numFmtId="9" fontId="7" fillId="2" borderId="12" xfId="0" applyNumberFormat="1" applyFont="1" applyFill="1" applyBorder="1" applyAlignment="1">
      <alignment horizontal="left" vertical="center"/>
    </xf>
    <xf numFmtId="0" fontId="7" fillId="2" borderId="26" xfId="0" applyFont="1" applyFill="1" applyBorder="1" applyAlignment="1">
      <alignment horizontal="left" vertical="center"/>
    </xf>
    <xf numFmtId="0" fontId="7" fillId="0" borderId="12" xfId="0" applyFont="1" applyBorder="1" applyAlignment="1">
      <alignment horizontal="left" vertical="center"/>
    </xf>
    <xf numFmtId="0" fontId="7" fillId="0" borderId="12" xfId="0" applyFont="1" applyBorder="1" applyAlignment="1">
      <alignment horizontal="left"/>
    </xf>
    <xf numFmtId="0" fontId="7" fillId="0" borderId="27" xfId="0" applyFont="1" applyBorder="1" applyAlignment="1">
      <alignment horizontal="left"/>
    </xf>
    <xf numFmtId="0" fontId="7" fillId="0" borderId="13" xfId="0" applyFont="1" applyBorder="1" applyAlignment="1">
      <alignment horizontal="left" vertical="center"/>
    </xf>
    <xf numFmtId="0" fontId="7" fillId="0" borderId="27" xfId="0" applyFont="1" applyBorder="1" applyAlignment="1">
      <alignment horizontal="left" vertical="center"/>
    </xf>
    <xf numFmtId="0" fontId="14" fillId="2" borderId="37" xfId="0" applyFont="1" applyFill="1" applyBorder="1" applyAlignment="1">
      <alignment horizontal="center" vertical="center"/>
    </xf>
    <xf numFmtId="0" fontId="11" fillId="2" borderId="36" xfId="0" applyFont="1" applyFill="1" applyBorder="1" applyAlignment="1">
      <alignment horizontal="center"/>
    </xf>
    <xf numFmtId="0" fontId="7" fillId="0" borderId="8" xfId="0" applyFont="1" applyBorder="1"/>
    <xf numFmtId="0" fontId="7" fillId="0" borderId="14" xfId="0" applyFont="1" applyBorder="1"/>
    <xf numFmtId="164" fontId="7" fillId="0" borderId="16" xfId="0" applyNumberFormat="1" applyFont="1" applyBorder="1"/>
    <xf numFmtId="164" fontId="7" fillId="0" borderId="3" xfId="0" applyNumberFormat="1" applyFont="1" applyBorder="1"/>
    <xf numFmtId="0" fontId="7" fillId="0" borderId="3" xfId="0" quotePrefix="1" applyFont="1" applyBorder="1" applyAlignment="1">
      <alignment horizontal="right"/>
    </xf>
    <xf numFmtId="0" fontId="7" fillId="0" borderId="6" xfId="0" quotePrefix="1" applyFont="1" applyBorder="1" applyAlignment="1">
      <alignment horizontal="right"/>
    </xf>
    <xf numFmtId="0" fontId="7" fillId="0" borderId="3" xfId="0" applyFont="1" applyBorder="1" applyAlignment="1">
      <alignment horizontal="right"/>
    </xf>
    <xf numFmtId="0" fontId="7" fillId="0" borderId="6" xfId="0" applyFont="1" applyBorder="1" applyAlignment="1">
      <alignment horizontal="right"/>
    </xf>
    <xf numFmtId="0" fontId="12" fillId="0" borderId="2" xfId="0" applyFont="1" applyBorder="1" applyAlignment="1">
      <alignment horizontal="center" vertical="center"/>
    </xf>
    <xf numFmtId="0" fontId="12" fillId="0" borderId="20" xfId="0" applyFont="1" applyBorder="1" applyAlignment="1">
      <alignment horizontal="center" vertical="center"/>
    </xf>
    <xf numFmtId="0" fontId="7" fillId="0" borderId="6" xfId="0" applyFont="1" applyBorder="1" applyAlignment="1">
      <alignment horizontal="center"/>
    </xf>
    <xf numFmtId="0" fontId="7" fillId="0" borderId="8" xfId="0" applyFont="1" applyBorder="1" applyAlignment="1">
      <alignment horizontal="center"/>
    </xf>
    <xf numFmtId="0" fontId="7" fillId="0" borderId="6" xfId="0" applyFont="1" applyBorder="1" applyAlignment="1">
      <alignment horizontal="left"/>
    </xf>
    <xf numFmtId="0" fontId="7" fillId="0" borderId="13" xfId="0" applyFont="1" applyBorder="1" applyAlignment="1">
      <alignment horizontal="left"/>
    </xf>
    <xf numFmtId="0" fontId="24" fillId="2" borderId="0" xfId="0" applyFont="1" applyFill="1" applyAlignment="1">
      <alignment horizontal="left" vertical="center"/>
    </xf>
    <xf numFmtId="0" fontId="22" fillId="2" borderId="0" xfId="0" applyFont="1" applyFill="1" applyAlignment="1">
      <alignment horizontal="center" vertical="center" wrapText="1"/>
    </xf>
    <xf numFmtId="0" fontId="17" fillId="2" borderId="0" xfId="0" applyFont="1" applyFill="1" applyAlignment="1">
      <alignment horizontal="center" vertical="top" wrapText="1"/>
    </xf>
    <xf numFmtId="0" fontId="22" fillId="2" borderId="0" xfId="0" applyFont="1" applyFill="1" applyAlignment="1">
      <alignment horizontal="center" vertical="top" wrapText="1"/>
    </xf>
    <xf numFmtId="9" fontId="22" fillId="2" borderId="0" xfId="0" applyNumberFormat="1" applyFont="1" applyFill="1" applyAlignment="1">
      <alignment horizontal="center" vertical="top" wrapText="1"/>
    </xf>
    <xf numFmtId="0" fontId="22" fillId="2" borderId="0" xfId="0" applyFont="1" applyFill="1" applyAlignment="1">
      <alignment horizontal="left" vertical="top" wrapText="1"/>
    </xf>
    <xf numFmtId="0" fontId="7" fillId="2" borderId="41" xfId="0" applyFont="1" applyFill="1" applyBorder="1" applyAlignment="1">
      <alignment vertical="center"/>
    </xf>
    <xf numFmtId="1" fontId="1" fillId="2" borderId="42" xfId="0" applyNumberFormat="1" applyFont="1" applyFill="1" applyBorder="1" applyAlignment="1">
      <alignment horizontal="right"/>
    </xf>
    <xf numFmtId="164" fontId="7" fillId="2" borderId="42" xfId="0" applyNumberFormat="1" applyFont="1" applyFill="1" applyBorder="1"/>
    <xf numFmtId="0" fontId="17" fillId="2" borderId="1" xfId="0" applyFont="1" applyFill="1" applyBorder="1" applyAlignment="1">
      <alignment vertical="top" wrapText="1"/>
    </xf>
    <xf numFmtId="0" fontId="25" fillId="2" borderId="0" xfId="0" applyFont="1" applyFill="1"/>
    <xf numFmtId="0" fontId="26" fillId="2" borderId="0" xfId="0" applyFont="1" applyFill="1"/>
    <xf numFmtId="0" fontId="3" fillId="2" borderId="22" xfId="0" applyFont="1" applyFill="1" applyBorder="1" applyAlignment="1">
      <alignment horizontal="left" vertical="center"/>
    </xf>
    <xf numFmtId="0" fontId="28" fillId="2" borderId="0" xfId="0" applyFont="1" applyFill="1"/>
    <xf numFmtId="0" fontId="3" fillId="2" borderId="2" xfId="0" applyFont="1" applyFill="1" applyBorder="1" applyAlignment="1">
      <alignment horizontal="left" vertical="center"/>
    </xf>
    <xf numFmtId="0" fontId="3" fillId="2" borderId="17" xfId="0" applyFont="1" applyFill="1" applyBorder="1" applyAlignment="1">
      <alignment horizontal="left" vertical="center"/>
    </xf>
    <xf numFmtId="0" fontId="28" fillId="2" borderId="9" xfId="0" applyFont="1" applyFill="1" applyBorder="1" applyAlignment="1">
      <alignment vertical="center"/>
    </xf>
    <xf numFmtId="0" fontId="28" fillId="2" borderId="22" xfId="0" applyFont="1" applyFill="1" applyBorder="1" applyAlignment="1">
      <alignment vertical="center"/>
    </xf>
    <xf numFmtId="0" fontId="28" fillId="2" borderId="24" xfId="0" applyFont="1" applyFill="1" applyBorder="1" applyAlignment="1">
      <alignment horizontal="left" vertical="center"/>
    </xf>
    <xf numFmtId="166" fontId="28" fillId="2" borderId="7" xfId="0" applyNumberFormat="1" applyFont="1" applyFill="1" applyBorder="1" applyAlignment="1">
      <alignment horizontal="right"/>
    </xf>
    <xf numFmtId="166" fontId="28" fillId="2" borderId="4" xfId="0" applyNumberFormat="1" applyFont="1" applyFill="1" applyBorder="1" applyAlignment="1">
      <alignment horizontal="right"/>
    </xf>
    <xf numFmtId="0" fontId="28" fillId="2" borderId="0" xfId="0" applyFont="1" applyFill="1" applyAlignment="1">
      <alignment horizontal="left"/>
    </xf>
    <xf numFmtId="0" fontId="0" fillId="2" borderId="25" xfId="0" applyFill="1" applyBorder="1" applyAlignment="1">
      <alignment horizontal="center" vertical="center"/>
    </xf>
    <xf numFmtId="0" fontId="3" fillId="2" borderId="17" xfId="0" applyFont="1" applyFill="1" applyBorder="1" applyAlignment="1">
      <alignment horizontal="center" vertical="center"/>
    </xf>
    <xf numFmtId="0" fontId="28" fillId="2" borderId="27" xfId="0" applyFont="1" applyFill="1" applyBorder="1" applyAlignment="1">
      <alignment horizontal="left" vertical="center"/>
    </xf>
    <xf numFmtId="3" fontId="28" fillId="2" borderId="10" xfId="0" applyNumberFormat="1" applyFont="1" applyFill="1" applyBorder="1" applyAlignment="1">
      <alignment horizontal="right"/>
    </xf>
    <xf numFmtId="0" fontId="3" fillId="2" borderId="20" xfId="0" applyFont="1" applyFill="1" applyBorder="1" applyAlignment="1">
      <alignment horizontal="center" vertical="center"/>
    </xf>
    <xf numFmtId="0" fontId="0" fillId="2" borderId="46" xfId="0" applyFill="1" applyBorder="1" applyAlignment="1">
      <alignment horizontal="center" vertical="center"/>
    </xf>
    <xf numFmtId="0" fontId="3" fillId="2" borderId="19" xfId="0" applyFont="1" applyFill="1" applyBorder="1" applyAlignment="1">
      <alignment horizontal="center" vertical="center"/>
    </xf>
    <xf numFmtId="0" fontId="3" fillId="2" borderId="23" xfId="0" applyFont="1" applyFill="1" applyBorder="1" applyAlignment="1">
      <alignment horizontal="left" vertical="center"/>
    </xf>
    <xf numFmtId="0" fontId="31" fillId="2" borderId="0" xfId="0" applyFont="1" applyFill="1"/>
    <xf numFmtId="0" fontId="31" fillId="2" borderId="0" xfId="0" applyFont="1" applyFill="1" applyAlignment="1">
      <alignment vertical="top" wrapText="1"/>
    </xf>
    <xf numFmtId="0" fontId="2" fillId="0" borderId="2" xfId="0" applyFont="1" applyBorder="1"/>
    <xf numFmtId="0" fontId="2" fillId="0" borderId="17" xfId="0" applyFont="1" applyBorder="1"/>
    <xf numFmtId="0" fontId="2" fillId="0" borderId="20" xfId="0" applyFont="1" applyBorder="1"/>
    <xf numFmtId="0" fontId="2" fillId="0" borderId="37" xfId="0" applyFont="1" applyBorder="1"/>
    <xf numFmtId="0" fontId="0" fillId="2" borderId="9" xfId="0" applyFill="1" applyBorder="1" applyAlignment="1">
      <alignment horizontal="left" vertical="center"/>
    </xf>
    <xf numFmtId="0" fontId="0" fillId="2" borderId="10" xfId="0" applyFill="1" applyBorder="1" applyAlignment="1">
      <alignment horizontal="left" vertical="center"/>
    </xf>
    <xf numFmtId="3" fontId="0" fillId="2" borderId="21" xfId="0" applyNumberFormat="1" applyFill="1" applyBorder="1"/>
    <xf numFmtId="3" fontId="0" fillId="2" borderId="30" xfId="0" applyNumberFormat="1" applyFill="1" applyBorder="1"/>
    <xf numFmtId="0" fontId="0" fillId="2" borderId="30" xfId="0" applyFill="1" applyBorder="1"/>
    <xf numFmtId="0" fontId="0" fillId="2" borderId="43" xfId="0" applyFill="1" applyBorder="1"/>
    <xf numFmtId="0" fontId="0" fillId="2" borderId="41" xfId="0" applyFill="1" applyBorder="1" applyAlignment="1">
      <alignment horizontal="left" vertical="center"/>
    </xf>
    <xf numFmtId="0" fontId="0" fillId="2" borderId="4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3" fontId="0" fillId="2" borderId="21" xfId="0" applyNumberFormat="1" applyFill="1" applyBorder="1" applyAlignment="1">
      <alignment horizontal="right"/>
    </xf>
    <xf numFmtId="3" fontId="0" fillId="2" borderId="30" xfId="0" applyNumberFormat="1" applyFill="1" applyBorder="1" applyAlignment="1">
      <alignment horizontal="right"/>
    </xf>
    <xf numFmtId="166" fontId="0" fillId="2" borderId="21" xfId="0" applyNumberFormat="1" applyFill="1" applyBorder="1"/>
    <xf numFmtId="0" fontId="0" fillId="2" borderId="6" xfId="0" applyFill="1" applyBorder="1" applyAlignment="1">
      <alignment horizontal="left" vertical="center"/>
    </xf>
    <xf numFmtId="0" fontId="0" fillId="2" borderId="7" xfId="0" applyFill="1" applyBorder="1" applyAlignment="1">
      <alignment horizontal="left" vertical="center"/>
    </xf>
    <xf numFmtId="4" fontId="0" fillId="2" borderId="21" xfId="0" applyNumberFormat="1" applyFill="1" applyBorder="1"/>
    <xf numFmtId="4" fontId="0" fillId="2" borderId="30" xfId="0" applyNumberFormat="1" applyFill="1" applyBorder="1"/>
    <xf numFmtId="0" fontId="0" fillId="2" borderId="28" xfId="0" applyFill="1" applyBorder="1" applyAlignment="1">
      <alignment horizontal="left" vertical="center"/>
    </xf>
    <xf numFmtId="0" fontId="0" fillId="2" borderId="9" xfId="0" applyFill="1" applyBorder="1" applyAlignment="1">
      <alignment vertical="center"/>
    </xf>
    <xf numFmtId="9" fontId="0" fillId="2" borderId="28" xfId="0" applyNumberFormat="1" applyFill="1" applyBorder="1" applyAlignment="1">
      <alignment horizontal="left" vertical="center"/>
    </xf>
    <xf numFmtId="3" fontId="0" fillId="2" borderId="4" xfId="0" applyNumberFormat="1" applyFill="1" applyBorder="1"/>
    <xf numFmtId="3" fontId="0" fillId="2" borderId="5" xfId="0" applyNumberFormat="1" applyFill="1" applyBorder="1"/>
    <xf numFmtId="0" fontId="0" fillId="2" borderId="3" xfId="0" applyFill="1" applyBorder="1" applyAlignment="1">
      <alignment vertical="center"/>
    </xf>
    <xf numFmtId="9" fontId="0" fillId="2" borderId="4" xfId="0" applyNumberFormat="1" applyFill="1" applyBorder="1" applyAlignment="1">
      <alignment horizontal="left" vertical="center"/>
    </xf>
    <xf numFmtId="0" fontId="0" fillId="2" borderId="22" xfId="0" applyFill="1" applyBorder="1" applyAlignment="1">
      <alignment vertical="center"/>
    </xf>
    <xf numFmtId="0" fontId="0" fillId="2" borderId="25" xfId="0" applyFill="1" applyBorder="1" applyAlignment="1">
      <alignment horizontal="left" vertical="center"/>
    </xf>
    <xf numFmtId="166" fontId="0" fillId="2" borderId="30" xfId="0" applyNumberFormat="1" applyFill="1" applyBorder="1"/>
    <xf numFmtId="167" fontId="0" fillId="2" borderId="30" xfId="0" applyNumberFormat="1" applyFill="1" applyBorder="1"/>
    <xf numFmtId="3" fontId="0" fillId="2" borderId="21" xfId="0" quotePrefix="1" applyNumberFormat="1" applyFill="1" applyBorder="1" applyAlignment="1">
      <alignment horizontal="right"/>
    </xf>
    <xf numFmtId="3" fontId="0" fillId="2" borderId="28" xfId="0" quotePrefix="1" applyNumberFormat="1" applyFill="1" applyBorder="1" applyAlignment="1">
      <alignment horizontal="right"/>
    </xf>
    <xf numFmtId="3" fontId="0" fillId="2" borderId="40" xfId="0" quotePrefix="1" applyNumberFormat="1" applyFill="1" applyBorder="1" applyAlignment="1">
      <alignment horizontal="right"/>
    </xf>
    <xf numFmtId="0" fontId="0" fillId="2" borderId="21" xfId="0" applyFill="1" applyBorder="1" applyAlignment="1">
      <alignment horizontal="left" vertical="center"/>
    </xf>
    <xf numFmtId="0" fontId="0" fillId="2" borderId="6" xfId="0" applyFill="1" applyBorder="1" applyAlignment="1">
      <alignment vertical="center"/>
    </xf>
    <xf numFmtId="3" fontId="0" fillId="2" borderId="31" xfId="0" quotePrefix="1" applyNumberFormat="1" applyFill="1" applyBorder="1" applyAlignment="1">
      <alignment horizontal="right"/>
    </xf>
    <xf numFmtId="3" fontId="0" fillId="2" borderId="31" xfId="0" applyNumberFormat="1" applyFill="1" applyBorder="1"/>
    <xf numFmtId="3" fontId="0" fillId="2" borderId="36" xfId="0" applyNumberFormat="1" applyFill="1" applyBorder="1"/>
    <xf numFmtId="0" fontId="0" fillId="2" borderId="36" xfId="0" applyFill="1" applyBorder="1"/>
    <xf numFmtId="0" fontId="17" fillId="2" borderId="0" xfId="0" applyFont="1" applyFill="1" applyAlignment="1">
      <alignment horizontal="left" vertical="top"/>
    </xf>
    <xf numFmtId="0" fontId="4" fillId="2" borderId="0" xfId="0" applyFont="1" applyFill="1"/>
    <xf numFmtId="0" fontId="14" fillId="2" borderId="44" xfId="0" applyFont="1" applyFill="1" applyBorder="1" applyAlignment="1">
      <alignment horizontal="center" vertical="center"/>
    </xf>
    <xf numFmtId="0" fontId="11" fillId="2" borderId="45" xfId="0" applyFont="1" applyFill="1" applyBorder="1" applyAlignment="1">
      <alignment horizontal="center"/>
    </xf>
    <xf numFmtId="0" fontId="2" fillId="0" borderId="18" xfId="0" applyFont="1" applyBorder="1"/>
    <xf numFmtId="0" fontId="7" fillId="2" borderId="29" xfId="0" applyFont="1" applyFill="1" applyBorder="1"/>
    <xf numFmtId="0" fontId="7" fillId="2" borderId="45" xfId="0" applyFont="1" applyFill="1" applyBorder="1"/>
    <xf numFmtId="0" fontId="6" fillId="2" borderId="29" xfId="0" applyFont="1" applyFill="1" applyBorder="1"/>
    <xf numFmtId="0" fontId="7" fillId="2" borderId="47" xfId="0" applyFont="1" applyFill="1" applyBorder="1"/>
    <xf numFmtId="0" fontId="7" fillId="2" borderId="48" xfId="0" applyFont="1" applyFill="1" applyBorder="1"/>
    <xf numFmtId="0" fontId="2" fillId="2" borderId="0" xfId="0" applyFont="1" applyFill="1"/>
    <xf numFmtId="0" fontId="42" fillId="0" borderId="10" xfId="0" applyFont="1" applyBorder="1"/>
    <xf numFmtId="0" fontId="12" fillId="0" borderId="17" xfId="0" applyFont="1" applyBorder="1"/>
    <xf numFmtId="0" fontId="50" fillId="0" borderId="0" xfId="0" applyFont="1"/>
    <xf numFmtId="0" fontId="12" fillId="0" borderId="0" xfId="0" applyFont="1"/>
    <xf numFmtId="0" fontId="12" fillId="0" borderId="37" xfId="0" applyFont="1" applyBorder="1"/>
    <xf numFmtId="0" fontId="59" fillId="0" borderId="0" xfId="2" applyFont="1" applyAlignment="1">
      <alignment horizontal="left" vertical="center" indent="1" readingOrder="1"/>
    </xf>
    <xf numFmtId="0" fontId="56" fillId="0" borderId="2" xfId="0" applyFont="1" applyBorder="1"/>
    <xf numFmtId="0" fontId="54" fillId="0" borderId="32" xfId="0" applyFont="1" applyBorder="1"/>
    <xf numFmtId="0" fontId="54" fillId="0" borderId="33" xfId="0" applyFont="1" applyBorder="1"/>
    <xf numFmtId="0" fontId="54" fillId="0" borderId="0" xfId="0" applyFont="1"/>
    <xf numFmtId="0" fontId="59" fillId="0" borderId="0" xfId="2" applyFont="1" applyAlignment="1">
      <alignment horizontal="left" vertical="center" indent="2" readingOrder="1"/>
    </xf>
    <xf numFmtId="0" fontId="42" fillId="0" borderId="0" xfId="0" applyFont="1"/>
    <xf numFmtId="0" fontId="42" fillId="0" borderId="9" xfId="0" applyFont="1" applyBorder="1"/>
    <xf numFmtId="0" fontId="42" fillId="0" borderId="11" xfId="0" applyFont="1" applyBorder="1"/>
    <xf numFmtId="0" fontId="42" fillId="0" borderId="3" xfId="0" applyFont="1" applyBorder="1"/>
    <xf numFmtId="0" fontId="42" fillId="0" borderId="4" xfId="0" applyFont="1" applyBorder="1"/>
    <xf numFmtId="0" fontId="42" fillId="0" borderId="5" xfId="0" applyFont="1" applyBorder="1"/>
    <xf numFmtId="0" fontId="42" fillId="0" borderId="6" xfId="0" applyFont="1" applyBorder="1"/>
    <xf numFmtId="0" fontId="42" fillId="0" borderId="7" xfId="0" applyFont="1" applyBorder="1"/>
    <xf numFmtId="0" fontId="42" fillId="0" borderId="8" xfId="0" applyFont="1" applyBorder="1"/>
    <xf numFmtId="0" fontId="42" fillId="0" borderId="4" xfId="0" quotePrefix="1" applyFont="1" applyBorder="1" applyAlignment="1">
      <alignment horizontal="right"/>
    </xf>
    <xf numFmtId="0" fontId="42" fillId="0" borderId="7" xfId="0" quotePrefix="1" applyFont="1" applyBorder="1" applyAlignment="1">
      <alignment horizontal="right"/>
    </xf>
    <xf numFmtId="0" fontId="9" fillId="0" borderId="0" xfId="0" applyFont="1"/>
    <xf numFmtId="0" fontId="54" fillId="0" borderId="34" xfId="0" applyFont="1" applyBorder="1" applyAlignment="1">
      <alignment horizontal="center"/>
    </xf>
    <xf numFmtId="0" fontId="17" fillId="2" borderId="0" xfId="0" applyFont="1" applyFill="1" applyAlignment="1">
      <alignment horizontal="left" vertical="top" wrapText="1"/>
    </xf>
    <xf numFmtId="0" fontId="20" fillId="2" borderId="0" xfId="0" applyFont="1" applyFill="1" applyAlignment="1">
      <alignment horizontal="center" vertical="center"/>
    </xf>
    <xf numFmtId="0" fontId="20" fillId="2" borderId="0" xfId="0" applyFont="1" applyFill="1" applyAlignment="1">
      <alignment horizontal="center" vertical="center" wrapText="1"/>
    </xf>
    <xf numFmtId="0" fontId="23" fillId="2" borderId="0" xfId="0" applyFont="1" applyFill="1" applyAlignment="1">
      <alignment horizontal="center" vertical="top" wrapText="1"/>
    </xf>
    <xf numFmtId="0" fontId="55" fillId="0" borderId="0" xfId="0" applyFont="1" applyFill="1" applyBorder="1"/>
    <xf numFmtId="0" fontId="55" fillId="0" borderId="32" xfId="0" applyFont="1" applyFill="1" applyBorder="1"/>
    <xf numFmtId="0" fontId="55" fillId="0" borderId="33" xfId="0" applyFont="1" applyFill="1" applyBorder="1"/>
    <xf numFmtId="0" fontId="55" fillId="0" borderId="34" xfId="0" applyFont="1" applyFill="1" applyBorder="1"/>
    <xf numFmtId="0" fontId="61" fillId="0" borderId="0" xfId="0" applyFont="1" applyFill="1"/>
    <xf numFmtId="0" fontId="0" fillId="0" borderId="0" xfId="0" applyFill="1"/>
    <xf numFmtId="0" fontId="38" fillId="0" borderId="0" xfId="0" applyFont="1" applyFill="1" applyAlignment="1">
      <alignment wrapText="1"/>
    </xf>
    <xf numFmtId="0" fontId="46" fillId="0" borderId="0" xfId="2" applyFont="1" applyFill="1" applyAlignment="1">
      <alignment horizontal="left" vertical="center" readingOrder="1"/>
    </xf>
    <xf numFmtId="0" fontId="49" fillId="0" borderId="0" xfId="0" applyFont="1" applyFill="1"/>
    <xf numFmtId="0" fontId="49" fillId="0" borderId="0" xfId="0" applyFont="1" applyFill="1" applyAlignment="1">
      <alignment wrapText="1"/>
    </xf>
    <xf numFmtId="0" fontId="43" fillId="0" borderId="57" xfId="0" applyFont="1" applyFill="1" applyBorder="1" applyAlignment="1">
      <alignment horizontal="center" vertical="center"/>
    </xf>
    <xf numFmtId="0" fontId="43" fillId="0" borderId="58" xfId="0" applyFont="1" applyFill="1" applyBorder="1" applyAlignment="1">
      <alignment horizontal="center" vertical="center"/>
    </xf>
    <xf numFmtId="0" fontId="43" fillId="0" borderId="59" xfId="0" applyFont="1" applyFill="1" applyBorder="1" applyAlignment="1">
      <alignment horizontal="center" vertical="center" wrapText="1"/>
    </xf>
    <xf numFmtId="0" fontId="43" fillId="0" borderId="60" xfId="0" applyFont="1" applyFill="1" applyBorder="1" applyAlignment="1">
      <alignment horizontal="center" vertical="center" wrapText="1"/>
    </xf>
    <xf numFmtId="0" fontId="44" fillId="0" borderId="0" xfId="0" applyFont="1" applyFill="1"/>
    <xf numFmtId="0" fontId="55" fillId="0" borderId="3" xfId="0" applyFont="1" applyFill="1" applyBorder="1" applyAlignment="1">
      <alignment horizontal="left"/>
    </xf>
    <xf numFmtId="0" fontId="2" fillId="0" borderId="4" xfId="0" applyFont="1" applyFill="1" applyBorder="1"/>
    <xf numFmtId="0" fontId="2" fillId="0" borderId="5" xfId="0" applyFont="1" applyFill="1" applyBorder="1" applyAlignment="1">
      <alignment wrapText="1"/>
    </xf>
    <xf numFmtId="0" fontId="2" fillId="0" borderId="0" xfId="0" applyFont="1" applyFill="1" applyBorder="1"/>
    <xf numFmtId="0" fontId="50" fillId="0" borderId="9" xfId="0" applyFont="1" applyFill="1" applyBorder="1" applyAlignment="1">
      <alignment horizontal="left" vertical="center"/>
    </xf>
    <xf numFmtId="0" fontId="44" fillId="0" borderId="10" xfId="0" applyFont="1" applyFill="1" applyBorder="1"/>
    <xf numFmtId="1" fontId="44" fillId="0" borderId="11" xfId="0" applyNumberFormat="1" applyFont="1" applyFill="1" applyBorder="1"/>
    <xf numFmtId="1" fontId="50" fillId="0" borderId="40" xfId="0" applyNumberFormat="1" applyFont="1" applyFill="1" applyBorder="1" applyAlignment="1">
      <alignment wrapText="1"/>
    </xf>
    <xf numFmtId="0" fontId="50" fillId="0" borderId="3" xfId="0" applyFont="1" applyFill="1" applyBorder="1" applyAlignment="1">
      <alignment horizontal="left" vertical="center"/>
    </xf>
    <xf numFmtId="0" fontId="44" fillId="0" borderId="4" xfId="0" applyFont="1" applyFill="1" applyBorder="1"/>
    <xf numFmtId="1" fontId="44" fillId="0" borderId="5" xfId="0" applyNumberFormat="1" applyFont="1" applyFill="1" applyBorder="1"/>
    <xf numFmtId="1" fontId="50" fillId="0" borderId="30" xfId="0" applyNumberFormat="1" applyFont="1" applyFill="1" applyBorder="1" applyAlignment="1">
      <alignment wrapText="1"/>
    </xf>
    <xf numFmtId="164" fontId="44" fillId="0" borderId="5" xfId="0" applyNumberFormat="1" applyFont="1" applyFill="1" applyBorder="1"/>
    <xf numFmtId="2" fontId="44" fillId="0" borderId="5" xfId="0" applyNumberFormat="1" applyFont="1" applyFill="1" applyBorder="1"/>
    <xf numFmtId="0" fontId="50" fillId="0" borderId="14" xfId="0" applyFont="1" applyFill="1" applyBorder="1" applyAlignment="1">
      <alignment horizontal="left" vertical="center"/>
    </xf>
    <xf numFmtId="0" fontId="44" fillId="0" borderId="15" xfId="0" applyFont="1" applyFill="1" applyBorder="1"/>
    <xf numFmtId="1" fontId="44" fillId="0" borderId="16" xfId="0" applyNumberFormat="1" applyFont="1" applyFill="1" applyBorder="1"/>
    <xf numFmtId="1" fontId="50" fillId="0" borderId="55" xfId="0" applyNumberFormat="1" applyFont="1" applyFill="1" applyBorder="1" applyAlignment="1">
      <alignment wrapText="1"/>
    </xf>
    <xf numFmtId="0" fontId="12" fillId="0" borderId="5" xfId="0" applyFont="1" applyFill="1" applyBorder="1" applyAlignment="1">
      <alignment wrapText="1"/>
    </xf>
    <xf numFmtId="0" fontId="50" fillId="0" borderId="21" xfId="0" applyFont="1" applyFill="1" applyBorder="1" applyAlignment="1">
      <alignment horizontal="left" vertical="center"/>
    </xf>
    <xf numFmtId="0" fontId="50" fillId="0" borderId="5" xfId="0" applyFont="1" applyFill="1" applyBorder="1" applyAlignment="1">
      <alignment horizontal="right"/>
    </xf>
    <xf numFmtId="0" fontId="50" fillId="0" borderId="62" xfId="0" applyFont="1" applyFill="1" applyBorder="1" applyAlignment="1">
      <alignment wrapText="1"/>
    </xf>
    <xf numFmtId="0" fontId="50" fillId="0" borderId="6" xfId="0" applyFont="1" applyFill="1" applyBorder="1" applyAlignment="1">
      <alignment horizontal="left" vertical="center"/>
    </xf>
    <xf numFmtId="164" fontId="44" fillId="0" borderId="8" xfId="0" applyNumberFormat="1" applyFont="1" applyFill="1" applyBorder="1"/>
    <xf numFmtId="164" fontId="50" fillId="0" borderId="36" xfId="0" applyNumberFormat="1" applyFont="1" applyFill="1" applyBorder="1" applyAlignment="1">
      <alignment wrapText="1"/>
    </xf>
    <xf numFmtId="0" fontId="55" fillId="0" borderId="2" xfId="0" applyFont="1" applyFill="1" applyBorder="1" applyAlignment="1">
      <alignment horizontal="left"/>
    </xf>
    <xf numFmtId="0" fontId="2" fillId="0" borderId="17" xfId="0" applyFont="1" applyFill="1" applyBorder="1"/>
    <xf numFmtId="0" fontId="2" fillId="0" borderId="20" xfId="0" applyFont="1" applyFill="1" applyBorder="1"/>
    <xf numFmtId="0" fontId="12" fillId="0" borderId="37" xfId="0" applyFont="1" applyFill="1" applyBorder="1" applyAlignment="1">
      <alignment wrapText="1"/>
    </xf>
    <xf numFmtId="0" fontId="2" fillId="0" borderId="0" xfId="0" applyFont="1" applyFill="1"/>
    <xf numFmtId="165" fontId="50" fillId="0" borderId="5" xfId="0" applyNumberFormat="1" applyFont="1" applyFill="1" applyBorder="1"/>
    <xf numFmtId="2" fontId="50" fillId="0" borderId="30" xfId="0" applyNumberFormat="1" applyFont="1" applyFill="1" applyBorder="1" applyAlignment="1">
      <alignment wrapText="1"/>
    </xf>
    <xf numFmtId="0" fontId="45" fillId="0" borderId="0" xfId="0" applyFont="1" applyFill="1"/>
    <xf numFmtId="2" fontId="50" fillId="0" borderId="5" xfId="0" applyNumberFormat="1" applyFont="1" applyFill="1" applyBorder="1"/>
    <xf numFmtId="2" fontId="44" fillId="0" borderId="0" xfId="0" applyNumberFormat="1" applyFont="1" applyFill="1"/>
    <xf numFmtId="1" fontId="50" fillId="0" borderId="5" xfId="0" applyNumberFormat="1" applyFont="1" applyFill="1" applyBorder="1"/>
    <xf numFmtId="165" fontId="50" fillId="0" borderId="30" xfId="0" applyNumberFormat="1" applyFont="1" applyFill="1" applyBorder="1" applyAlignment="1">
      <alignment wrapText="1"/>
    </xf>
    <xf numFmtId="0" fontId="43" fillId="0" borderId="0" xfId="0" applyFont="1" applyFill="1"/>
    <xf numFmtId="2" fontId="43" fillId="0" borderId="0" xfId="0" applyNumberFormat="1" applyFont="1" applyFill="1"/>
    <xf numFmtId="1" fontId="43" fillId="0" borderId="0" xfId="0" applyNumberFormat="1" applyFont="1" applyFill="1"/>
    <xf numFmtId="0" fontId="50" fillId="0" borderId="30" xfId="0" applyFont="1" applyFill="1" applyBorder="1" applyAlignment="1">
      <alignment wrapText="1"/>
    </xf>
    <xf numFmtId="0" fontId="50" fillId="0" borderId="31" xfId="0" applyFont="1" applyFill="1" applyBorder="1" applyAlignment="1">
      <alignment horizontal="left" vertical="center"/>
    </xf>
    <xf numFmtId="1" fontId="50" fillId="0" borderId="8" xfId="0" applyNumberFormat="1" applyFont="1" applyFill="1" applyBorder="1"/>
    <xf numFmtId="0" fontId="2" fillId="0" borderId="19" xfId="0" applyFont="1" applyFill="1" applyBorder="1"/>
    <xf numFmtId="0" fontId="63" fillId="0" borderId="20" xfId="0" applyFont="1" applyFill="1" applyBorder="1"/>
    <xf numFmtId="164" fontId="50" fillId="0" borderId="5" xfId="0" applyNumberFormat="1" applyFont="1" applyFill="1" applyBorder="1"/>
    <xf numFmtId="164" fontId="50" fillId="0" borderId="30" xfId="0" applyNumberFormat="1" applyFont="1" applyFill="1" applyBorder="1" applyAlignment="1">
      <alignment wrapText="1"/>
    </xf>
    <xf numFmtId="164" fontId="50" fillId="0" borderId="8" xfId="0" applyNumberFormat="1" applyFont="1" applyFill="1" applyBorder="1"/>
    <xf numFmtId="0" fontId="50" fillId="0" borderId="19" xfId="0" applyFont="1" applyFill="1" applyBorder="1" applyAlignment="1">
      <alignment horizontal="left" vertical="center"/>
    </xf>
    <xf numFmtId="1" fontId="62" fillId="0" borderId="5" xfId="0" applyNumberFormat="1" applyFont="1" applyFill="1" applyBorder="1"/>
    <xf numFmtId="1" fontId="62" fillId="0" borderId="8" xfId="0" applyNumberFormat="1" applyFont="1" applyFill="1" applyBorder="1"/>
    <xf numFmtId="0" fontId="0" fillId="0" borderId="9" xfId="0" applyFill="1" applyBorder="1"/>
    <xf numFmtId="0" fontId="0" fillId="0" borderId="10" xfId="0" applyFill="1" applyBorder="1"/>
    <xf numFmtId="164" fontId="0" fillId="0" borderId="10" xfId="0" applyNumberFormat="1" applyFill="1" applyBorder="1"/>
    <xf numFmtId="1" fontId="0" fillId="0" borderId="0" xfId="0" applyNumberFormat="1" applyFill="1" applyAlignment="1">
      <alignment wrapText="1"/>
    </xf>
    <xf numFmtId="0" fontId="0" fillId="0" borderId="6" xfId="0" applyFill="1" applyBorder="1"/>
    <xf numFmtId="0" fontId="0" fillId="0" borderId="7" xfId="0" applyFill="1" applyBorder="1"/>
    <xf numFmtId="1" fontId="0" fillId="0" borderId="7" xfId="0" applyNumberFormat="1" applyFill="1" applyBorder="1"/>
    <xf numFmtId="164" fontId="0" fillId="0" borderId="0" xfId="0" applyNumberFormat="1" applyFill="1" applyAlignment="1">
      <alignment wrapText="1"/>
    </xf>
    <xf numFmtId="0" fontId="1" fillId="0" borderId="0" xfId="0" applyFont="1" applyFill="1"/>
    <xf numFmtId="164" fontId="0" fillId="0" borderId="0" xfId="0" applyNumberFormat="1" applyFill="1"/>
    <xf numFmtId="0" fontId="0" fillId="0" borderId="0" xfId="0" applyFill="1" applyAlignment="1">
      <alignment wrapText="1"/>
    </xf>
    <xf numFmtId="0" fontId="9" fillId="0" borderId="0" xfId="0" applyFont="1" applyFill="1"/>
    <xf numFmtId="0" fontId="8" fillId="0" borderId="0" xfId="2" applyFill="1"/>
    <xf numFmtId="0" fontId="7" fillId="0" borderId="0" xfId="0" applyFont="1" applyFill="1"/>
    <xf numFmtId="0" fontId="7" fillId="0" borderId="0" xfId="0" applyFont="1" applyFill="1" applyAlignment="1">
      <alignment wrapText="1"/>
    </xf>
    <xf numFmtId="0" fontId="46" fillId="0" borderId="0" xfId="2" applyFont="1" applyFill="1"/>
    <xf numFmtId="0" fontId="47" fillId="0" borderId="0" xfId="0" applyFont="1" applyFill="1"/>
    <xf numFmtId="0" fontId="48" fillId="0" borderId="0" xfId="0" applyFont="1" applyFill="1"/>
    <xf numFmtId="0" fontId="48" fillId="0" borderId="0" xfId="0" applyFont="1" applyFill="1" applyAlignment="1">
      <alignment wrapText="1"/>
    </xf>
    <xf numFmtId="0" fontId="53" fillId="0" borderId="38" xfId="0" applyFont="1" applyFill="1" applyBorder="1" applyAlignment="1">
      <alignment horizontal="left" vertical="center"/>
    </xf>
    <xf numFmtId="0" fontId="53" fillId="0" borderId="17" xfId="0" applyFont="1" applyFill="1" applyBorder="1" applyAlignment="1">
      <alignment horizontal="left" vertical="center"/>
    </xf>
    <xf numFmtId="0" fontId="54" fillId="0" borderId="17" xfId="0" applyFont="1" applyFill="1" applyBorder="1" applyAlignment="1">
      <alignment horizontal="center"/>
    </xf>
    <xf numFmtId="0" fontId="54" fillId="0" borderId="20" xfId="0" applyFont="1" applyFill="1" applyBorder="1" applyAlignment="1">
      <alignment horizontal="center"/>
    </xf>
    <xf numFmtId="0" fontId="60" fillId="0" borderId="53" xfId="0" applyFont="1" applyFill="1" applyBorder="1" applyAlignment="1">
      <alignment horizontal="left" vertical="center" wrapText="1"/>
    </xf>
    <xf numFmtId="0" fontId="53" fillId="0" borderId="0" xfId="0" applyFont="1" applyFill="1"/>
    <xf numFmtId="0" fontId="14" fillId="0" borderId="39" xfId="0" applyFont="1" applyFill="1" applyBorder="1" applyAlignment="1">
      <alignment horizontal="left" vertical="center"/>
    </xf>
    <xf numFmtId="0" fontId="14" fillId="0" borderId="23" xfId="0" applyFont="1" applyFill="1" applyBorder="1" applyAlignment="1">
      <alignment horizontal="left" vertical="center"/>
    </xf>
    <xf numFmtId="0" fontId="50" fillId="0" borderId="7" xfId="0" applyFont="1" applyFill="1" applyBorder="1" applyAlignment="1">
      <alignment horizontal="center"/>
    </xf>
    <xf numFmtId="0" fontId="50" fillId="0" borderId="8" xfId="0" applyFont="1" applyFill="1" applyBorder="1" applyAlignment="1">
      <alignment horizontal="center"/>
    </xf>
    <xf numFmtId="0" fontId="60" fillId="0" borderId="54" xfId="0" applyFont="1" applyFill="1" applyBorder="1" applyAlignment="1">
      <alignment horizontal="left" vertical="center" wrapText="1"/>
    </xf>
    <xf numFmtId="0" fontId="14" fillId="0" borderId="0" xfId="0" applyFont="1" applyFill="1"/>
    <xf numFmtId="0" fontId="55" fillId="0" borderId="9" xfId="0" applyFont="1" applyFill="1" applyBorder="1" applyAlignment="1">
      <alignment horizontal="left"/>
    </xf>
    <xf numFmtId="0" fontId="55" fillId="0" borderId="10" xfId="0" applyFont="1" applyFill="1" applyBorder="1" applyAlignment="1">
      <alignment horizontal="center"/>
    </xf>
    <xf numFmtId="0" fontId="56" fillId="0" borderId="10" xfId="0" applyFont="1" applyFill="1" applyBorder="1"/>
    <xf numFmtId="0" fontId="56" fillId="0" borderId="11" xfId="0" applyFont="1" applyFill="1" applyBorder="1"/>
    <xf numFmtId="0" fontId="55" fillId="0" borderId="40" xfId="0" applyFont="1" applyFill="1" applyBorder="1" applyAlignment="1">
      <alignment wrapText="1"/>
    </xf>
    <xf numFmtId="0" fontId="55" fillId="0" borderId="0" xfId="0" applyFont="1" applyFill="1"/>
    <xf numFmtId="0" fontId="50" fillId="0" borderId="4" xfId="0" applyFont="1" applyFill="1" applyBorder="1" applyAlignment="1">
      <alignment horizontal="left" vertical="center"/>
    </xf>
    <xf numFmtId="0" fontId="50" fillId="0" borderId="4" xfId="0" applyFont="1" applyFill="1" applyBorder="1"/>
    <xf numFmtId="0" fontId="50" fillId="0" borderId="5" xfId="0" applyFont="1" applyFill="1" applyBorder="1"/>
    <xf numFmtId="0" fontId="50" fillId="0" borderId="0" xfId="0" applyFont="1" applyFill="1"/>
    <xf numFmtId="0" fontId="50" fillId="0" borderId="22" xfId="0" applyFont="1" applyFill="1" applyBorder="1" applyAlignment="1">
      <alignment horizontal="left" vertical="center"/>
    </xf>
    <xf numFmtId="0" fontId="50" fillId="0" borderId="23" xfId="0" applyFont="1" applyFill="1" applyBorder="1" applyAlignment="1">
      <alignment horizontal="left" vertical="center"/>
    </xf>
    <xf numFmtId="0" fontId="50" fillId="0" borderId="7" xfId="0" applyFont="1" applyFill="1" applyBorder="1"/>
    <xf numFmtId="0" fontId="50" fillId="0" borderId="8" xfId="0" applyFont="1" applyFill="1" applyBorder="1"/>
    <xf numFmtId="0" fontId="50" fillId="0" borderId="36" xfId="0" applyFont="1" applyFill="1" applyBorder="1" applyAlignment="1">
      <alignment wrapText="1"/>
    </xf>
    <xf numFmtId="0" fontId="50" fillId="0" borderId="3" xfId="0" applyFont="1" applyFill="1" applyBorder="1"/>
    <xf numFmtId="0" fontId="50" fillId="0" borderId="12" xfId="0" applyFont="1" applyFill="1" applyBorder="1"/>
    <xf numFmtId="0" fontId="50" fillId="0" borderId="50" xfId="0" applyFont="1" applyFill="1" applyBorder="1" applyAlignment="1">
      <alignment wrapText="1"/>
    </xf>
    <xf numFmtId="0" fontId="50" fillId="0" borderId="10" xfId="0" applyFont="1" applyFill="1" applyBorder="1" applyAlignment="1">
      <alignment horizontal="left" vertical="center"/>
    </xf>
    <xf numFmtId="9" fontId="50" fillId="0" borderId="4" xfId="0" applyNumberFormat="1" applyFont="1" applyFill="1" applyBorder="1" applyAlignment="1">
      <alignment horizontal="left" vertical="center"/>
    </xf>
    <xf numFmtId="0" fontId="50" fillId="0" borderId="7" xfId="0" applyFont="1" applyFill="1" applyBorder="1" applyAlignment="1">
      <alignment horizontal="left" vertical="center"/>
    </xf>
    <xf numFmtId="0" fontId="50" fillId="0" borderId="13" xfId="0" applyFont="1" applyFill="1" applyBorder="1"/>
    <xf numFmtId="0" fontId="50" fillId="0" borderId="51" xfId="0" applyFont="1" applyFill="1" applyBorder="1" applyAlignment="1">
      <alignment wrapText="1"/>
    </xf>
    <xf numFmtId="164" fontId="50" fillId="0" borderId="4" xfId="0" applyNumberFormat="1" applyFont="1" applyFill="1" applyBorder="1"/>
    <xf numFmtId="0" fontId="50" fillId="0" borderId="4" xfId="0" applyFont="1" applyFill="1" applyBorder="1" applyAlignment="1">
      <alignment horizontal="left"/>
    </xf>
    <xf numFmtId="0" fontId="50" fillId="0" borderId="3" xfId="0" applyFont="1" applyFill="1" applyBorder="1" applyAlignment="1">
      <alignment horizontal="left"/>
    </xf>
    <xf numFmtId="164" fontId="50" fillId="0" borderId="12" xfId="0" applyNumberFormat="1" applyFont="1" applyFill="1" applyBorder="1"/>
    <xf numFmtId="0" fontId="50" fillId="0" borderId="9" xfId="0" applyFont="1" applyFill="1" applyBorder="1" applyAlignment="1">
      <alignment horizontal="left"/>
    </xf>
    <xf numFmtId="0" fontId="50" fillId="0" borderId="10" xfId="0" applyFont="1" applyFill="1" applyBorder="1" applyAlignment="1">
      <alignment horizontal="left"/>
    </xf>
    <xf numFmtId="0" fontId="50" fillId="0" borderId="4" xfId="0" quotePrefix="1" applyFont="1" applyFill="1" applyBorder="1" applyAlignment="1">
      <alignment horizontal="right"/>
    </xf>
    <xf numFmtId="0" fontId="50" fillId="0" borderId="12" xfId="0" applyFont="1" applyFill="1" applyBorder="1" applyAlignment="1">
      <alignment horizontal="right"/>
    </xf>
    <xf numFmtId="0" fontId="50" fillId="0" borderId="14" xfId="0" applyFont="1" applyFill="1" applyBorder="1" applyAlignment="1">
      <alignment horizontal="left"/>
    </xf>
    <xf numFmtId="0" fontId="50" fillId="0" borderId="15" xfId="0" applyFont="1" applyFill="1" applyBorder="1" applyAlignment="1">
      <alignment horizontal="left"/>
    </xf>
    <xf numFmtId="0" fontId="50" fillId="0" borderId="15" xfId="0" quotePrefix="1" applyFont="1" applyFill="1" applyBorder="1" applyAlignment="1">
      <alignment horizontal="right"/>
    </xf>
    <xf numFmtId="0" fontId="50" fillId="0" borderId="26" xfId="0" applyFont="1" applyFill="1" applyBorder="1" applyAlignment="1">
      <alignment horizontal="right"/>
    </xf>
    <xf numFmtId="0" fontId="50" fillId="0" borderId="61" xfId="0" applyFont="1" applyFill="1" applyBorder="1" applyAlignment="1">
      <alignment wrapText="1"/>
    </xf>
    <xf numFmtId="0" fontId="50" fillId="0" borderId="4" xfId="0" applyFont="1" applyFill="1" applyBorder="1" applyAlignment="1">
      <alignment horizontal="right"/>
    </xf>
    <xf numFmtId="0" fontId="50" fillId="0" borderId="4" xfId="0" applyFont="1" applyFill="1" applyBorder="1" applyAlignment="1">
      <alignment wrapText="1"/>
    </xf>
    <xf numFmtId="0" fontId="50" fillId="0" borderId="0" xfId="0" applyFont="1" applyFill="1" applyBorder="1"/>
    <xf numFmtId="0" fontId="55" fillId="0" borderId="4" xfId="0" applyFont="1" applyFill="1" applyBorder="1" applyAlignment="1">
      <alignment horizontal="left"/>
    </xf>
    <xf numFmtId="0" fontId="55" fillId="0" borderId="4" xfId="0" applyFont="1" applyFill="1" applyBorder="1" applyAlignment="1">
      <alignment horizontal="center"/>
    </xf>
    <xf numFmtId="0" fontId="56" fillId="0" borderId="4" xfId="0" applyFont="1" applyFill="1" applyBorder="1"/>
    <xf numFmtId="0" fontId="55" fillId="0" borderId="4" xfId="0" applyFont="1" applyFill="1" applyBorder="1" applyAlignment="1">
      <alignment wrapText="1"/>
    </xf>
    <xf numFmtId="0" fontId="44" fillId="0" borderId="30" xfId="0" applyFont="1" applyFill="1" applyBorder="1" applyAlignment="1">
      <alignment wrapText="1"/>
    </xf>
    <xf numFmtId="0" fontId="52" fillId="0" borderId="0" xfId="0" applyFont="1" applyFill="1"/>
    <xf numFmtId="0" fontId="50" fillId="0" borderId="6" xfId="0" applyFont="1" applyFill="1" applyBorder="1"/>
    <xf numFmtId="0" fontId="50" fillId="0" borderId="7" xfId="0" applyFont="1" applyFill="1" applyBorder="1" applyAlignment="1">
      <alignment horizontal="right"/>
    </xf>
    <xf numFmtId="0" fontId="50" fillId="0" borderId="8" xfId="0" applyFont="1" applyFill="1" applyBorder="1" applyAlignment="1">
      <alignment horizontal="right"/>
    </xf>
    <xf numFmtId="0" fontId="44" fillId="0" borderId="36" xfId="0" applyFont="1" applyFill="1" applyBorder="1" applyAlignment="1">
      <alignment wrapText="1"/>
    </xf>
    <xf numFmtId="0" fontId="50" fillId="0" borderId="3" xfId="0" applyFont="1" applyFill="1" applyBorder="1" applyAlignment="1">
      <alignment vertical="center"/>
    </xf>
    <xf numFmtId="0" fontId="50" fillId="0" borderId="6" xfId="0" applyFont="1" applyFill="1" applyBorder="1" applyAlignment="1">
      <alignment vertical="center"/>
    </xf>
    <xf numFmtId="0" fontId="50" fillId="0" borderId="7" xfId="0" quotePrefix="1" applyFont="1" applyFill="1" applyBorder="1" applyAlignment="1">
      <alignment horizontal="right"/>
    </xf>
    <xf numFmtId="0" fontId="7" fillId="0" borderId="9" xfId="0" applyFont="1" applyFill="1" applyBorder="1" applyAlignment="1">
      <alignment vertical="center"/>
    </xf>
    <xf numFmtId="0" fontId="7" fillId="0" borderId="10" xfId="0" applyFont="1" applyFill="1" applyBorder="1" applyAlignment="1">
      <alignment horizontal="left" vertical="center"/>
    </xf>
    <xf numFmtId="1" fontId="1" fillId="0" borderId="10" xfId="0" applyNumberFormat="1" applyFont="1" applyFill="1" applyBorder="1" applyAlignment="1">
      <alignment horizontal="right"/>
    </xf>
    <xf numFmtId="1" fontId="7" fillId="0" borderId="10" xfId="0" applyNumberFormat="1" applyFont="1" applyFill="1" applyBorder="1"/>
    <xf numFmtId="0" fontId="7" fillId="0" borderId="22" xfId="0" applyFont="1" applyFill="1" applyBorder="1" applyAlignment="1">
      <alignment vertical="center"/>
    </xf>
    <xf numFmtId="0" fontId="7" fillId="0" borderId="7" xfId="0" applyFont="1" applyFill="1" applyBorder="1" applyAlignment="1">
      <alignment horizontal="left" vertical="center"/>
    </xf>
    <xf numFmtId="1" fontId="1" fillId="0" borderId="23" xfId="0" applyNumberFormat="1" applyFont="1" applyFill="1" applyBorder="1" applyAlignment="1">
      <alignment horizontal="right"/>
    </xf>
    <xf numFmtId="1" fontId="7" fillId="0" borderId="23" xfId="0" applyNumberFormat="1" applyFont="1" applyFill="1" applyBorder="1"/>
    <xf numFmtId="0" fontId="39" fillId="0" borderId="0" xfId="0" applyFont="1" applyFill="1"/>
    <xf numFmtId="0" fontId="38" fillId="0" borderId="0" xfId="0" applyFont="1" applyFill="1"/>
    <xf numFmtId="0" fontId="37" fillId="0" borderId="0" xfId="2" applyFont="1" applyFill="1" applyAlignment="1">
      <alignment horizontal="left" vertical="center" indent="1" readingOrder="1"/>
    </xf>
    <xf numFmtId="0" fontId="64" fillId="0" borderId="0" xfId="2" applyFont="1" applyFill="1"/>
    <xf numFmtId="0" fontId="65" fillId="0" borderId="0" xfId="0" applyFont="1" applyFill="1"/>
    <xf numFmtId="0" fontId="66" fillId="0" borderId="0" xfId="0" applyFont="1" applyFill="1"/>
    <xf numFmtId="0" fontId="57" fillId="0" borderId="0" xfId="2" applyFont="1" applyFill="1"/>
    <xf numFmtId="0" fontId="58" fillId="0" borderId="0" xfId="0" applyFont="1" applyFill="1"/>
    <xf numFmtId="0" fontId="55" fillId="0" borderId="2" xfId="0" applyFont="1" applyFill="1" applyBorder="1"/>
    <xf numFmtId="0" fontId="55" fillId="0" borderId="17" xfId="0" applyFont="1" applyFill="1" applyBorder="1"/>
    <xf numFmtId="0" fontId="55" fillId="0" borderId="20" xfId="0" applyFont="1" applyFill="1" applyBorder="1"/>
    <xf numFmtId="0" fontId="50" fillId="0" borderId="9" xfId="0" applyFont="1" applyFill="1" applyBorder="1"/>
    <xf numFmtId="0" fontId="50" fillId="0" borderId="10" xfId="0" applyFont="1" applyFill="1" applyBorder="1"/>
    <xf numFmtId="0" fontId="50" fillId="0" borderId="11" xfId="0" applyFont="1" applyFill="1" applyBorder="1"/>
    <xf numFmtId="0" fontId="50" fillId="0" borderId="40" xfId="0" applyFont="1" applyFill="1" applyBorder="1"/>
    <xf numFmtId="0" fontId="50" fillId="0" borderId="14" xfId="0" applyFont="1" applyFill="1" applyBorder="1"/>
    <xf numFmtId="0" fontId="50" fillId="0" borderId="15" xfId="0" applyFont="1" applyFill="1" applyBorder="1"/>
    <xf numFmtId="0" fontId="50" fillId="0" borderId="16" xfId="0" applyFont="1" applyFill="1" applyBorder="1"/>
    <xf numFmtId="0" fontId="50" fillId="0" borderId="55" xfId="0" applyFont="1" applyFill="1" applyBorder="1"/>
    <xf numFmtId="1" fontId="50" fillId="0" borderId="4" xfId="0" applyNumberFormat="1" applyFont="1" applyFill="1" applyBorder="1"/>
    <xf numFmtId="0" fontId="50" fillId="0" borderId="30" xfId="0" applyFont="1" applyFill="1" applyBorder="1"/>
    <xf numFmtId="0" fontId="50" fillId="0" borderId="4" xfId="0" quotePrefix="1" applyFont="1" applyFill="1" applyBorder="1"/>
    <xf numFmtId="0" fontId="50" fillId="0" borderId="10" xfId="0" quotePrefix="1" applyFont="1" applyFill="1" applyBorder="1" applyAlignment="1">
      <alignment horizontal="right"/>
    </xf>
    <xf numFmtId="0" fontId="50" fillId="0" borderId="10" xfId="0" applyFont="1" applyFill="1" applyBorder="1" applyAlignment="1">
      <alignment horizontal="right"/>
    </xf>
    <xf numFmtId="0" fontId="50" fillId="0" borderId="15" xfId="0" applyFont="1" applyFill="1" applyBorder="1" applyAlignment="1">
      <alignment horizontal="right"/>
    </xf>
    <xf numFmtId="0" fontId="50" fillId="0" borderId="36" xfId="0" applyFont="1" applyFill="1" applyBorder="1"/>
    <xf numFmtId="0" fontId="26" fillId="0" borderId="0" xfId="0" applyFont="1" applyFill="1"/>
    <xf numFmtId="0" fontId="3" fillId="0" borderId="32" xfId="0" applyFont="1" applyFill="1" applyBorder="1" applyAlignment="1">
      <alignment horizontal="left" vertical="center"/>
    </xf>
    <xf numFmtId="0" fontId="3" fillId="0" borderId="52" xfId="0" applyFont="1" applyFill="1" applyBorder="1" applyAlignment="1">
      <alignment horizontal="left" vertical="center"/>
    </xf>
    <xf numFmtId="0" fontId="40" fillId="0" borderId="33" xfId="0" applyFont="1" applyFill="1" applyBorder="1" applyAlignment="1">
      <alignment horizontal="center" vertical="center"/>
    </xf>
    <xf numFmtId="0" fontId="40" fillId="0" borderId="34" xfId="0" applyFont="1" applyFill="1" applyBorder="1" applyAlignment="1">
      <alignment horizontal="center" vertical="center"/>
    </xf>
    <xf numFmtId="0" fontId="40" fillId="0" borderId="53" xfId="0" applyFont="1" applyFill="1" applyBorder="1" applyAlignment="1">
      <alignment horizontal="left" vertical="center" wrapText="1"/>
    </xf>
    <xf numFmtId="0" fontId="3" fillId="0" borderId="22" xfId="0" applyFont="1" applyFill="1" applyBorder="1" applyAlignment="1">
      <alignment horizontal="left" vertical="center"/>
    </xf>
    <xf numFmtId="0" fontId="5" fillId="0" borderId="25" xfId="0" applyFont="1" applyFill="1" applyBorder="1" applyAlignment="1">
      <alignment horizontal="center" vertical="center"/>
    </xf>
    <xf numFmtId="0" fontId="5" fillId="0" borderId="46" xfId="0" applyFont="1" applyFill="1" applyBorder="1" applyAlignment="1">
      <alignment horizontal="center" vertical="center"/>
    </xf>
    <xf numFmtId="0" fontId="40" fillId="0" borderId="54" xfId="0" applyFont="1" applyFill="1" applyBorder="1" applyAlignment="1">
      <alignment horizontal="left" vertical="center" wrapText="1"/>
    </xf>
    <xf numFmtId="0" fontId="3" fillId="0" borderId="2" xfId="0" applyFont="1" applyFill="1" applyBorder="1" applyAlignment="1">
      <alignment horizontal="left" vertical="center"/>
    </xf>
    <xf numFmtId="0" fontId="3" fillId="0" borderId="17" xfId="0" applyFont="1" applyFill="1" applyBorder="1" applyAlignment="1">
      <alignment horizontal="left" vertical="center"/>
    </xf>
    <xf numFmtId="0" fontId="26" fillId="0" borderId="19" xfId="0" applyFont="1" applyFill="1" applyBorder="1" applyAlignment="1">
      <alignment horizontal="right"/>
    </xf>
    <xf numFmtId="0" fontId="26" fillId="0" borderId="37" xfId="0" applyFont="1" applyFill="1" applyBorder="1" applyAlignment="1">
      <alignment horizontal="right"/>
    </xf>
    <xf numFmtId="0" fontId="0" fillId="0" borderId="37" xfId="0" applyFill="1" applyBorder="1" applyAlignment="1">
      <alignment wrapText="1"/>
    </xf>
    <xf numFmtId="0" fontId="5" fillId="0" borderId="41" xfId="0" applyFont="1" applyFill="1" applyBorder="1" applyAlignment="1">
      <alignment horizontal="left" vertical="center"/>
    </xf>
    <xf numFmtId="0" fontId="5" fillId="0" borderId="42" xfId="0" applyFont="1" applyFill="1" applyBorder="1" applyAlignment="1">
      <alignment horizontal="left" vertical="center"/>
    </xf>
    <xf numFmtId="3" fontId="5" fillId="0" borderId="56" xfId="0" applyNumberFormat="1" applyFont="1" applyFill="1" applyBorder="1"/>
    <xf numFmtId="3" fontId="5" fillId="0" borderId="55" xfId="0" applyNumberFormat="1" applyFont="1" applyFill="1" applyBorder="1"/>
    <xf numFmtId="0" fontId="5" fillId="0" borderId="55" xfId="0" applyFont="1" applyFill="1" applyBorder="1" applyAlignment="1">
      <alignment wrapText="1"/>
    </xf>
    <xf numFmtId="0" fontId="28" fillId="0" borderId="0" xfId="0" applyFont="1" applyFill="1" applyBorder="1"/>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3" fontId="5" fillId="0" borderId="4" xfId="0" applyNumberFormat="1" applyFont="1" applyFill="1" applyBorder="1"/>
    <xf numFmtId="0" fontId="5" fillId="0" borderId="5" xfId="0" applyFont="1" applyFill="1" applyBorder="1" applyAlignment="1">
      <alignment wrapText="1"/>
    </xf>
    <xf numFmtId="0" fontId="5" fillId="0" borderId="9" xfId="0" applyFont="1" applyFill="1" applyBorder="1" applyAlignment="1">
      <alignment horizontal="left" vertical="center"/>
    </xf>
    <xf numFmtId="0" fontId="5" fillId="0" borderId="10" xfId="0" applyFont="1" applyFill="1" applyBorder="1" applyAlignment="1">
      <alignment horizontal="left" vertical="center"/>
    </xf>
    <xf numFmtId="3" fontId="5" fillId="0" borderId="28" xfId="0" applyNumberFormat="1" applyFont="1" applyFill="1" applyBorder="1"/>
    <xf numFmtId="3" fontId="5" fillId="0" borderId="40" xfId="0" applyNumberFormat="1" applyFont="1" applyFill="1" applyBorder="1"/>
    <xf numFmtId="0" fontId="5" fillId="0" borderId="40" xfId="0" applyFont="1" applyFill="1" applyBorder="1" applyAlignment="1">
      <alignment wrapText="1"/>
    </xf>
    <xf numFmtId="0" fontId="28" fillId="0" borderId="0" xfId="0" applyFont="1" applyFill="1"/>
    <xf numFmtId="3" fontId="5" fillId="0" borderId="21" xfId="0" applyNumberFormat="1" applyFont="1" applyFill="1" applyBorder="1" applyAlignment="1">
      <alignment horizontal="right"/>
    </xf>
    <xf numFmtId="3" fontId="5" fillId="0" borderId="30" xfId="0" applyNumberFormat="1" applyFont="1" applyFill="1" applyBorder="1" applyAlignment="1">
      <alignment horizontal="right"/>
    </xf>
    <xf numFmtId="0" fontId="5" fillId="0" borderId="30" xfId="0" applyFont="1" applyFill="1" applyBorder="1" applyAlignment="1">
      <alignment wrapText="1"/>
    </xf>
    <xf numFmtId="3" fontId="5" fillId="0" borderId="21" xfId="0" applyNumberFormat="1" applyFont="1" applyFill="1" applyBorder="1"/>
    <xf numFmtId="3" fontId="5" fillId="0" borderId="30" xfId="0" applyNumberFormat="1" applyFont="1" applyFill="1" applyBorder="1"/>
    <xf numFmtId="166" fontId="5" fillId="0" borderId="30" xfId="0" applyNumberFormat="1" applyFont="1" applyFill="1" applyBorder="1"/>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167" fontId="5" fillId="0" borderId="31" xfId="0" applyNumberFormat="1" applyFont="1" applyFill="1" applyBorder="1"/>
    <xf numFmtId="167" fontId="5" fillId="0" borderId="36" xfId="0" applyNumberFormat="1" applyFont="1" applyFill="1" applyBorder="1"/>
    <xf numFmtId="0" fontId="5" fillId="0" borderId="36" xfId="0" applyFont="1" applyFill="1" applyBorder="1" applyAlignment="1">
      <alignment wrapText="1"/>
    </xf>
    <xf numFmtId="3" fontId="0" fillId="0" borderId="17" xfId="0" applyNumberFormat="1" applyFill="1" applyBorder="1"/>
    <xf numFmtId="3" fontId="0" fillId="0" borderId="20" xfId="0" applyNumberFormat="1" applyFill="1" applyBorder="1"/>
    <xf numFmtId="0" fontId="5" fillId="0" borderId="28" xfId="0" applyFont="1" applyFill="1" applyBorder="1" applyAlignment="1">
      <alignment horizontal="left" vertical="center"/>
    </xf>
    <xf numFmtId="0" fontId="5" fillId="0" borderId="9" xfId="0" applyFont="1" applyFill="1" applyBorder="1" applyAlignment="1">
      <alignment vertical="center"/>
    </xf>
    <xf numFmtId="9" fontId="5" fillId="0" borderId="28" xfId="0" applyNumberFormat="1" applyFont="1" applyFill="1" applyBorder="1" applyAlignment="1">
      <alignment horizontal="left" vertical="center"/>
    </xf>
    <xf numFmtId="3" fontId="5" fillId="0" borderId="4" xfId="0" applyNumberFormat="1" applyFont="1" applyFill="1" applyBorder="1" applyAlignment="1">
      <alignment horizontal="right"/>
    </xf>
    <xf numFmtId="3" fontId="5" fillId="0" borderId="5" xfId="0" applyNumberFormat="1" applyFont="1" applyFill="1" applyBorder="1" applyAlignment="1">
      <alignment horizontal="right"/>
    </xf>
    <xf numFmtId="0" fontId="5" fillId="0" borderId="3" xfId="0" applyFont="1" applyFill="1" applyBorder="1" applyAlignment="1">
      <alignment vertical="center"/>
    </xf>
    <xf numFmtId="9" fontId="5" fillId="0" borderId="4" xfId="0" applyNumberFormat="1" applyFont="1" applyFill="1" applyBorder="1" applyAlignment="1">
      <alignment horizontal="left" vertical="center"/>
    </xf>
    <xf numFmtId="0" fontId="5" fillId="0" borderId="22" xfId="0" applyFont="1" applyFill="1" applyBorder="1" applyAlignment="1">
      <alignment vertical="center"/>
    </xf>
    <xf numFmtId="0" fontId="5" fillId="0" borderId="25" xfId="0" applyFont="1" applyFill="1" applyBorder="1" applyAlignment="1">
      <alignment horizontal="left" vertical="center"/>
    </xf>
    <xf numFmtId="166" fontId="5" fillId="0" borderId="31" xfId="0" applyNumberFormat="1" applyFont="1" applyFill="1" applyBorder="1"/>
    <xf numFmtId="166" fontId="5" fillId="0" borderId="36" xfId="0" applyNumberFormat="1" applyFont="1" applyFill="1" applyBorder="1"/>
    <xf numFmtId="0" fontId="0" fillId="0" borderId="36" xfId="0" applyFill="1" applyBorder="1" applyAlignment="1">
      <alignment wrapText="1"/>
    </xf>
    <xf numFmtId="3" fontId="0" fillId="0" borderId="17" xfId="0" applyNumberFormat="1" applyFill="1" applyBorder="1" applyAlignment="1">
      <alignment horizontal="right"/>
    </xf>
    <xf numFmtId="3" fontId="0" fillId="0" borderId="20" xfId="0" applyNumberFormat="1" applyFill="1" applyBorder="1" applyAlignment="1">
      <alignment horizontal="right"/>
    </xf>
    <xf numFmtId="0" fontId="5" fillId="0" borderId="3" xfId="0" applyFont="1" applyFill="1" applyBorder="1"/>
    <xf numFmtId="0" fontId="5" fillId="0" borderId="4" xfId="0" applyFont="1" applyFill="1" applyBorder="1"/>
    <xf numFmtId="166" fontId="5" fillId="0" borderId="21" xfId="0" applyNumberFormat="1" applyFont="1" applyFill="1" applyBorder="1"/>
    <xf numFmtId="4" fontId="5" fillId="0" borderId="30" xfId="0" applyNumberFormat="1" applyFont="1" applyFill="1" applyBorder="1"/>
    <xf numFmtId="4" fontId="5" fillId="0" borderId="21" xfId="0" applyNumberFormat="1" applyFont="1" applyFill="1" applyBorder="1"/>
    <xf numFmtId="0" fontId="0" fillId="0" borderId="17" xfId="0" applyFill="1" applyBorder="1"/>
    <xf numFmtId="0" fontId="0" fillId="0" borderId="20" xfId="0" applyFill="1" applyBorder="1"/>
    <xf numFmtId="0" fontId="5" fillId="0" borderId="21" xfId="0" applyFont="1" applyFill="1" applyBorder="1" applyAlignment="1">
      <alignment horizontal="left" vertical="center"/>
    </xf>
    <xf numFmtId="0" fontId="5" fillId="0" borderId="6" xfId="0" applyFont="1" applyFill="1" applyBorder="1" applyAlignment="1">
      <alignment vertical="center"/>
    </xf>
    <xf numFmtId="3" fontId="5" fillId="0" borderId="31" xfId="0" applyNumberFormat="1" applyFont="1" applyFill="1" applyBorder="1"/>
    <xf numFmtId="3" fontId="5" fillId="0" borderId="36" xfId="0" applyNumberFormat="1" applyFont="1" applyFill="1" applyBorder="1"/>
    <xf numFmtId="1" fontId="0" fillId="0" borderId="19" xfId="0" applyNumberFormat="1" applyFill="1" applyBorder="1"/>
    <xf numFmtId="1" fontId="0" fillId="0" borderId="20" xfId="0" applyNumberFormat="1" applyFill="1" applyBorder="1"/>
    <xf numFmtId="3" fontId="5" fillId="0" borderId="21" xfId="0" quotePrefix="1" applyNumberFormat="1" applyFont="1" applyFill="1" applyBorder="1" applyAlignment="1">
      <alignment horizontal="right"/>
    </xf>
    <xf numFmtId="3" fontId="5" fillId="0" borderId="31" xfId="0" quotePrefix="1" applyNumberFormat="1" applyFont="1" applyFill="1" applyBorder="1" applyAlignment="1">
      <alignment horizontal="right"/>
    </xf>
    <xf numFmtId="0" fontId="41" fillId="0" borderId="0" xfId="0" applyFont="1" applyFill="1"/>
    <xf numFmtId="0" fontId="41" fillId="0" borderId="0" xfId="0" applyFont="1" applyFill="1" applyAlignment="1">
      <alignment wrapText="1"/>
    </xf>
    <xf numFmtId="0" fontId="61" fillId="0" borderId="0" xfId="0" applyFont="1" applyFill="1" applyAlignment="1">
      <alignment wrapText="1"/>
    </xf>
    <xf numFmtId="0" fontId="50" fillId="0" borderId="0" xfId="0" applyFont="1" applyFill="1" applyAlignment="1">
      <alignment wrapText="1"/>
    </xf>
    <xf numFmtId="0" fontId="59" fillId="0" borderId="0" xfId="2" applyFont="1" applyFill="1" applyAlignment="1">
      <alignment horizontal="left" vertical="center" readingOrder="1"/>
    </xf>
    <xf numFmtId="0" fontId="59" fillId="0" borderId="0" xfId="2" applyFont="1" applyFill="1" applyAlignment="1">
      <alignment horizontal="left" vertical="center" wrapText="1" readingOrder="1"/>
    </xf>
    <xf numFmtId="0" fontId="65" fillId="0" borderId="57" xfId="0" applyFont="1" applyFill="1" applyBorder="1" applyAlignment="1">
      <alignment horizontal="center" vertical="center" wrapText="1"/>
    </xf>
    <xf numFmtId="0" fontId="65" fillId="0" borderId="58" xfId="0" applyFont="1" applyFill="1" applyBorder="1" applyAlignment="1">
      <alignment horizontal="center" vertical="center"/>
    </xf>
    <xf numFmtId="0" fontId="65" fillId="0" borderId="59" xfId="0" applyFont="1" applyFill="1" applyBorder="1" applyAlignment="1">
      <alignment horizontal="center" vertical="center" wrapText="1"/>
    </xf>
    <xf numFmtId="0" fontId="65" fillId="0" borderId="60" xfId="0" applyFont="1" applyFill="1" applyBorder="1" applyAlignment="1">
      <alignment horizontal="center" vertical="center" wrapText="1"/>
    </xf>
    <xf numFmtId="0" fontId="56" fillId="0" borderId="4" xfId="0" applyFont="1" applyFill="1" applyBorder="1" applyAlignment="1">
      <alignment wrapText="1"/>
    </xf>
    <xf numFmtId="0" fontId="56" fillId="0" borderId="0" xfId="0" applyFont="1" applyFill="1" applyBorder="1"/>
    <xf numFmtId="0" fontId="50" fillId="0" borderId="9" xfId="0" applyFont="1" applyFill="1" applyBorder="1" applyAlignment="1">
      <alignment wrapText="1"/>
    </xf>
    <xf numFmtId="1" fontId="50" fillId="0" borderId="11" xfId="0" applyNumberFormat="1" applyFont="1" applyFill="1" applyBorder="1"/>
    <xf numFmtId="0" fontId="50" fillId="0" borderId="40" xfId="0" applyFont="1" applyFill="1" applyBorder="1" applyAlignment="1">
      <alignment wrapText="1"/>
    </xf>
    <xf numFmtId="0" fontId="50" fillId="0" borderId="3" xfId="0" applyFont="1" applyFill="1" applyBorder="1" applyAlignment="1">
      <alignment wrapText="1"/>
    </xf>
    <xf numFmtId="0" fontId="50" fillId="0" borderId="5" xfId="0" applyFont="1" applyFill="1" applyBorder="1" applyAlignment="1">
      <alignment horizontal="right" vertical="center"/>
    </xf>
    <xf numFmtId="0" fontId="50" fillId="0" borderId="6" xfId="0" applyFont="1" applyFill="1" applyBorder="1" applyAlignment="1">
      <alignment wrapText="1"/>
    </xf>
    <xf numFmtId="2" fontId="50" fillId="0" borderId="8" xfId="0" applyNumberFormat="1" applyFont="1" applyFill="1" applyBorder="1"/>
    <xf numFmtId="0" fontId="56" fillId="0" borderId="2" xfId="0" applyFont="1" applyFill="1" applyBorder="1" applyAlignment="1">
      <alignment wrapText="1"/>
    </xf>
    <xf numFmtId="0" fontId="56" fillId="0" borderId="17" xfId="0" applyFont="1" applyFill="1" applyBorder="1"/>
    <xf numFmtId="0" fontId="56" fillId="0" borderId="20" xfId="0" applyFont="1" applyFill="1" applyBorder="1"/>
    <xf numFmtId="0" fontId="56" fillId="0" borderId="19" xfId="0" applyFont="1" applyFill="1" applyBorder="1" applyAlignment="1">
      <alignment wrapText="1"/>
    </xf>
    <xf numFmtId="0" fontId="56" fillId="0" borderId="0" xfId="0" applyFont="1" applyFill="1"/>
    <xf numFmtId="0" fontId="50" fillId="0" borderId="5" xfId="0" applyFont="1" applyFill="1" applyBorder="1" applyAlignment="1">
      <alignment horizontal="center" vertical="center"/>
    </xf>
    <xf numFmtId="0" fontId="50" fillId="0" borderId="14" xfId="0" applyFont="1" applyFill="1" applyBorder="1" applyAlignment="1">
      <alignment wrapText="1"/>
    </xf>
    <xf numFmtId="1" fontId="50" fillId="0" borderId="16" xfId="0" applyNumberFormat="1" applyFont="1" applyFill="1" applyBorder="1"/>
    <xf numFmtId="1" fontId="50" fillId="0" borderId="7" xfId="0" applyNumberFormat="1" applyFont="1" applyFill="1" applyBorder="1"/>
    <xf numFmtId="0" fontId="61" fillId="0" borderId="0" xfId="0" applyFont="1" applyFill="1" applyAlignment="1">
      <alignment horizontal="left"/>
    </xf>
    <xf numFmtId="0" fontId="50" fillId="0" borderId="0" xfId="0" applyFont="1" applyFill="1" applyAlignment="1">
      <alignment horizontal="left"/>
    </xf>
    <xf numFmtId="0" fontId="57" fillId="0" borderId="0" xfId="2" applyFont="1" applyFill="1" applyAlignment="1">
      <alignment horizontal="left"/>
    </xf>
    <xf numFmtId="0" fontId="59" fillId="0" borderId="0" xfId="2" applyFont="1" applyFill="1" applyAlignment="1">
      <alignment horizontal="left" vertical="center" indent="1" readingOrder="1"/>
    </xf>
    <xf numFmtId="0" fontId="54" fillId="0" borderId="32" xfId="0" applyFont="1" applyFill="1" applyBorder="1"/>
    <xf numFmtId="0" fontId="54" fillId="0" borderId="33" xfId="0" applyFont="1" applyFill="1" applyBorder="1"/>
    <xf numFmtId="0" fontId="54" fillId="0" borderId="34" xfId="0" applyFont="1" applyFill="1" applyBorder="1"/>
    <xf numFmtId="0" fontId="54" fillId="0" borderId="35" xfId="0" applyFont="1" applyFill="1" applyBorder="1" applyAlignment="1">
      <alignment horizontal="center" wrapText="1"/>
    </xf>
    <xf numFmtId="0" fontId="54" fillId="0" borderId="0" xfId="0" applyFont="1" applyFill="1"/>
    <xf numFmtId="0" fontId="12" fillId="0" borderId="40" xfId="0" applyFont="1" applyFill="1" applyBorder="1" applyAlignment="1">
      <alignment wrapText="1"/>
    </xf>
    <xf numFmtId="0" fontId="12" fillId="0" borderId="36" xfId="0" applyFont="1" applyFill="1" applyBorder="1" applyAlignment="1">
      <alignment wrapText="1"/>
    </xf>
    <xf numFmtId="0" fontId="56" fillId="0" borderId="2" xfId="0" applyFont="1" applyFill="1" applyBorder="1"/>
    <xf numFmtId="0" fontId="56" fillId="0" borderId="49" xfId="0" applyFont="1" applyFill="1" applyBorder="1" applyAlignment="1">
      <alignment wrapText="1"/>
    </xf>
    <xf numFmtId="0" fontId="50" fillId="0" borderId="5" xfId="0" applyFont="1" applyFill="1" applyBorder="1" applyAlignment="1">
      <alignment horizontal="left"/>
    </xf>
    <xf numFmtId="0" fontId="50" fillId="0" borderId="50" xfId="0" applyFont="1" applyFill="1" applyBorder="1" applyAlignment="1">
      <alignment horizontal="left" wrapText="1"/>
    </xf>
    <xf numFmtId="0" fontId="50" fillId="0" borderId="4" xfId="0" applyFont="1" applyFill="1" applyBorder="1" applyAlignment="1">
      <alignment horizontal="left" vertical="top" wrapText="1"/>
    </xf>
    <xf numFmtId="0" fontId="50" fillId="0" borderId="5" xfId="0" applyFont="1" applyFill="1" applyBorder="1" applyAlignment="1">
      <alignment horizontal="left" vertical="top" wrapText="1"/>
    </xf>
    <xf numFmtId="0" fontId="50" fillId="0" borderId="50" xfId="0" applyFont="1" applyFill="1" applyBorder="1" applyAlignment="1">
      <alignment horizontal="left" vertical="top" wrapText="1"/>
    </xf>
    <xf numFmtId="0" fontId="50" fillId="0" borderId="51" xfId="0" applyFont="1" applyFill="1" applyBorder="1" applyAlignment="1">
      <alignment horizontal="left" wrapText="1"/>
    </xf>
    <xf numFmtId="0" fontId="50" fillId="0" borderId="5" xfId="0" applyFont="1" applyFill="1" applyBorder="1" applyAlignment="1">
      <alignment horizontal="left" wrapText="1"/>
    </xf>
    <xf numFmtId="0" fontId="50" fillId="0" borderId="8" xfId="0" applyFont="1" applyFill="1" applyBorder="1" applyAlignment="1">
      <alignment horizontal="left" wrapText="1"/>
    </xf>
    <xf numFmtId="3" fontId="45" fillId="0" borderId="0" xfId="0" applyNumberFormat="1" applyFont="1" applyFill="1" applyAlignment="1">
      <alignment horizontal="left"/>
    </xf>
    <xf numFmtId="3" fontId="45" fillId="0" borderId="0" xfId="0" applyNumberFormat="1" applyFont="1" applyFill="1" applyAlignment="1">
      <alignment horizontal="right"/>
    </xf>
    <xf numFmtId="0" fontId="58" fillId="0" borderId="0" xfId="0" applyFont="1" applyFill="1" applyAlignment="1">
      <alignment horizontal="left" vertical="center"/>
    </xf>
    <xf numFmtId="1" fontId="58" fillId="0" borderId="0" xfId="0" applyNumberFormat="1" applyFont="1" applyFill="1" applyAlignment="1">
      <alignment horizontal="right" vertical="center"/>
    </xf>
    <xf numFmtId="0" fontId="58" fillId="0" borderId="0" xfId="0" applyFont="1" applyFill="1" applyAlignment="1">
      <alignment horizontal="right" vertical="center"/>
    </xf>
    <xf numFmtId="0" fontId="58" fillId="0" borderId="0" xfId="0" applyFont="1" applyFill="1" applyAlignment="1">
      <alignment horizontal="left" vertical="center" wrapText="1"/>
    </xf>
    <xf numFmtId="0" fontId="45" fillId="0" borderId="0" xfId="0" applyFont="1" applyFill="1" applyAlignment="1">
      <alignment horizontal="left" vertical="center"/>
    </xf>
    <xf numFmtId="3" fontId="45" fillId="0" borderId="0" xfId="0" applyNumberFormat="1" applyFont="1" applyFill="1" applyAlignment="1">
      <alignment horizontal="right" vertical="center"/>
    </xf>
    <xf numFmtId="0" fontId="50" fillId="0" borderId="0" xfId="0" applyFont="1" applyFill="1" applyAlignment="1">
      <alignment horizontal="left" vertical="center"/>
    </xf>
    <xf numFmtId="0" fontId="50" fillId="0" borderId="0" xfId="0" applyFont="1" applyFill="1" applyAlignment="1">
      <alignment horizontal="left" vertical="center" wrapText="1"/>
    </xf>
    <xf numFmtId="1" fontId="58" fillId="0" borderId="0" xfId="1" applyNumberFormat="1" applyFont="1" applyFill="1" applyAlignment="1">
      <alignment horizontal="right" vertical="center"/>
    </xf>
    <xf numFmtId="1" fontId="50" fillId="0" borderId="0" xfId="0" applyNumberFormat="1" applyFont="1" applyFill="1" applyAlignment="1">
      <alignment horizontal="right"/>
    </xf>
    <xf numFmtId="0" fontId="45" fillId="0" borderId="0" xfId="0" applyFont="1" applyFill="1" applyAlignment="1">
      <alignment horizontal="left"/>
    </xf>
  </cellXfs>
  <cellStyles count="3">
    <cellStyle name="Hyperkobling" xfId="2" builtinId="8"/>
    <cellStyle name="Normal" xfId="0" builtinId="0"/>
    <cellStyle name="Prosent" xfId="1" builtinId="5"/>
  </cellStyles>
  <dxfs count="28">
    <dxf>
      <fill>
        <patternFill>
          <bgColor rgb="FF00B050"/>
        </patternFill>
      </fill>
    </dxf>
    <dxf>
      <fill>
        <patternFill>
          <bgColor rgb="FFFFFF00"/>
        </patternFill>
      </fill>
    </dxf>
    <dxf>
      <fill>
        <patternFill>
          <bgColor rgb="FFC00000"/>
        </patternFill>
      </fill>
    </dxf>
    <dxf>
      <fill>
        <patternFill>
          <bgColor rgb="FF00B050"/>
        </patternFill>
      </fill>
    </dxf>
    <dxf>
      <fill>
        <patternFill>
          <bgColor rgb="FFC0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00B050"/>
        </patternFill>
      </fill>
    </dxf>
    <dxf>
      <font>
        <color auto="1"/>
      </font>
      <fill>
        <patternFill>
          <bgColor rgb="FFFFC000"/>
        </patternFill>
      </fill>
    </dxf>
    <dxf>
      <fill>
        <patternFill>
          <bgColor rgb="FF92D050"/>
        </patternFill>
      </fill>
    </dxf>
    <dxf>
      <fill>
        <patternFill>
          <bgColor rgb="FFFFFF00"/>
        </patternFill>
      </fill>
    </dxf>
    <dxf>
      <fill>
        <patternFill>
          <bgColor rgb="FFC00000"/>
        </patternFill>
      </fill>
    </dxf>
    <dxf>
      <fill>
        <patternFill>
          <bgColor rgb="FF92D050"/>
        </patternFill>
      </fill>
    </dxf>
    <dxf>
      <fill>
        <patternFill>
          <bgColor rgb="FF92D050"/>
        </patternFill>
      </fill>
    </dxf>
    <dxf>
      <fill>
        <patternFill>
          <bgColor rgb="FFFFFF00"/>
        </patternFill>
      </fill>
    </dxf>
    <dxf>
      <fill>
        <patternFill>
          <bgColor rgb="FFC00000"/>
        </patternFill>
      </fill>
    </dxf>
    <dxf>
      <font>
        <color auto="1"/>
      </font>
      <fill>
        <patternFill>
          <bgColor rgb="FFFFC000"/>
        </patternFill>
      </fill>
    </dxf>
    <dxf>
      <fill>
        <patternFill>
          <bgColor rgb="FF92D050"/>
        </patternFill>
      </fill>
    </dxf>
    <dxf>
      <fill>
        <patternFill>
          <bgColor rgb="FFFFFF00"/>
        </patternFill>
      </fill>
    </dxf>
    <dxf>
      <fill>
        <patternFill>
          <bgColor rgb="FFC0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75</xdr:row>
      <xdr:rowOff>133350</xdr:rowOff>
    </xdr:from>
    <xdr:to>
      <xdr:col>4</xdr:col>
      <xdr:colOff>1009650</xdr:colOff>
      <xdr:row>86</xdr:row>
      <xdr:rowOff>66675</xdr:rowOff>
    </xdr:to>
    <xdr:pic>
      <xdr:nvPicPr>
        <xdr:cNvPr id="4" name="Bilde 3">
          <a:extLst>
            <a:ext uri="{FF2B5EF4-FFF2-40B4-BE49-F238E27FC236}">
              <a16:creationId xmlns:a16="http://schemas.microsoft.com/office/drawing/2014/main" id="{ECE675FB-97F3-1294-0454-73812FF7B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4582775"/>
          <a:ext cx="8124825" cy="225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81</xdr:row>
      <xdr:rowOff>38100</xdr:rowOff>
    </xdr:from>
    <xdr:to>
      <xdr:col>5</xdr:col>
      <xdr:colOff>1457325</xdr:colOff>
      <xdr:row>92</xdr:row>
      <xdr:rowOff>161925</xdr:rowOff>
    </xdr:to>
    <xdr:pic>
      <xdr:nvPicPr>
        <xdr:cNvPr id="2" name="Bilde 1">
          <a:extLst>
            <a:ext uri="{FF2B5EF4-FFF2-40B4-BE49-F238E27FC236}">
              <a16:creationId xmlns:a16="http://schemas.microsoft.com/office/drawing/2014/main" id="{91353DA1-0AD3-1079-8ACD-6200A43D5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4573250"/>
          <a:ext cx="8105775" cy="221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orskvann.no/tjenester/bedrevann/arets-rapportering/brukermanualer/" TargetMode="External"/><Relationship Id="rId1" Type="http://schemas.openxmlformats.org/officeDocument/2006/relationships/hyperlink" Target="https://rapport.bedrevann.no/kommune_van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rapport.bedrevann.no/vann_selskap/"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s://norskvann.no/tjenester/bedrevann/arets-rapportering/brukermanualer/" TargetMode="External"/><Relationship Id="rId2" Type="http://schemas.openxmlformats.org/officeDocument/2006/relationships/hyperlink" Target="https://rapport.bedrevann.no/VBA/" TargetMode="External"/><Relationship Id="rId1" Type="http://schemas.openxmlformats.org/officeDocument/2006/relationships/hyperlink" Target="https://rapport.bedrevann.no/VBA/"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rapport.bedrevann.no/kommune_avlop/"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rapport.bedrevann.no/selskap_avlop/"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hyperlink" Target="https://norskvann.no/tjenester/bedrevann/arets-rapportering/brukermanualer/" TargetMode="External"/><Relationship Id="rId1" Type="http://schemas.openxmlformats.org/officeDocument/2006/relationships/hyperlink" Target="https://rapport.bedrevann.no/RA/"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orskvann.no/tjenester/bedrevann/arets-rapportering/brukermanualer/" TargetMode="External"/><Relationship Id="rId1" Type="http://schemas.openxmlformats.org/officeDocument/2006/relationships/hyperlink" Target="https://rapport.bedrevann.no/SL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AB1A7-59FC-4620-B760-C6895A5584E6}">
  <dimension ref="A1:E61"/>
  <sheetViews>
    <sheetView tabSelected="1" topLeftCell="A3" workbookViewId="0">
      <selection activeCell="B14" sqref="B14"/>
    </sheetView>
  </sheetViews>
  <sheetFormatPr baseColWidth="10" defaultColWidth="11.5703125" defaultRowHeight="15"/>
  <cols>
    <col min="1" max="1" width="60.85546875" style="261" customWidth="1"/>
    <col min="2" max="2" width="20" style="261" customWidth="1"/>
    <col min="3" max="4" width="12.7109375" style="261" customWidth="1"/>
    <col min="5" max="5" width="255.7109375" style="262" customWidth="1"/>
    <col min="6" max="16384" width="11.5703125" style="261"/>
  </cols>
  <sheetData>
    <row r="1" spans="1:5" ht="23.25">
      <c r="A1" s="259" t="s">
        <v>398</v>
      </c>
      <c r="B1" s="260" t="s">
        <v>732</v>
      </c>
      <c r="C1" s="259"/>
    </row>
    <row r="2" spans="1:5" s="265" customFormat="1" ht="20.25" customHeight="1">
      <c r="A2" s="263" t="s">
        <v>892</v>
      </c>
      <c r="B2" s="264"/>
      <c r="E2" s="266"/>
    </row>
    <row r="3" spans="1:5" s="265" customFormat="1" ht="10.5" customHeight="1" thickBot="1">
      <c r="A3" s="263"/>
      <c r="B3" s="264"/>
      <c r="E3" s="266"/>
    </row>
    <row r="4" spans="1:5" s="272" customFormat="1" ht="20.25" customHeight="1">
      <c r="A4" s="267" t="s">
        <v>332</v>
      </c>
      <c r="B4" s="268" t="s">
        <v>1</v>
      </c>
      <c r="C4" s="269" t="s">
        <v>73</v>
      </c>
      <c r="D4" s="270" t="s">
        <v>73</v>
      </c>
      <c r="E4" s="271" t="s">
        <v>759</v>
      </c>
    </row>
    <row r="5" spans="1:5" s="278" customFormat="1" ht="20.25" customHeight="1" thickBot="1">
      <c r="A5" s="273" t="s">
        <v>116</v>
      </c>
      <c r="B5" s="274" t="s">
        <v>91</v>
      </c>
      <c r="C5" s="275" t="s">
        <v>130</v>
      </c>
      <c r="D5" s="276" t="s">
        <v>131</v>
      </c>
      <c r="E5" s="277"/>
    </row>
    <row r="6" spans="1:5" s="284" customFormat="1" ht="22.5" customHeight="1">
      <c r="A6" s="279" t="s">
        <v>333</v>
      </c>
      <c r="B6" s="280"/>
      <c r="C6" s="281"/>
      <c r="D6" s="282"/>
      <c r="E6" s="283"/>
    </row>
    <row r="7" spans="1:5" s="288" customFormat="1" ht="31.5">
      <c r="A7" s="205" t="s">
        <v>835</v>
      </c>
      <c r="B7" s="285" t="s">
        <v>3</v>
      </c>
      <c r="C7" s="286">
        <v>7672</v>
      </c>
      <c r="D7" s="287">
        <v>24012</v>
      </c>
      <c r="E7" s="237" t="s">
        <v>891</v>
      </c>
    </row>
    <row r="8" spans="1:5" s="288" customFormat="1" ht="15" customHeight="1">
      <c r="A8" s="205" t="s">
        <v>334</v>
      </c>
      <c r="B8" s="285" t="s">
        <v>8</v>
      </c>
      <c r="C8" s="286">
        <v>0</v>
      </c>
      <c r="D8" s="287">
        <v>0</v>
      </c>
      <c r="E8" s="237" t="s">
        <v>836</v>
      </c>
    </row>
    <row r="9" spans="1:5" s="288" customFormat="1" ht="15" customHeight="1">
      <c r="A9" s="205" t="s">
        <v>335</v>
      </c>
      <c r="B9" s="285" t="s">
        <v>8</v>
      </c>
      <c r="C9" s="286">
        <v>100</v>
      </c>
      <c r="D9" s="287">
        <v>100</v>
      </c>
      <c r="E9" s="237" t="s">
        <v>837</v>
      </c>
    </row>
    <row r="10" spans="1:5" s="288" customFormat="1" ht="15" customHeight="1">
      <c r="A10" s="205" t="s">
        <v>336</v>
      </c>
      <c r="B10" s="285" t="s">
        <v>8</v>
      </c>
      <c r="C10" s="286">
        <v>0</v>
      </c>
      <c r="D10" s="287">
        <v>0</v>
      </c>
      <c r="E10" s="237" t="s">
        <v>838</v>
      </c>
    </row>
    <row r="11" spans="1:5" s="288" customFormat="1" ht="15" customHeight="1">
      <c r="A11" s="205" t="s">
        <v>337</v>
      </c>
      <c r="B11" s="285" t="s">
        <v>338</v>
      </c>
      <c r="C11" s="286">
        <v>448</v>
      </c>
      <c r="D11" s="287">
        <v>549</v>
      </c>
      <c r="E11" s="237" t="s">
        <v>839</v>
      </c>
    </row>
    <row r="12" spans="1:5" s="288" customFormat="1" ht="15" customHeight="1">
      <c r="A12" s="205" t="s">
        <v>339</v>
      </c>
      <c r="B12" s="285" t="s">
        <v>340</v>
      </c>
      <c r="C12" s="286">
        <v>7672</v>
      </c>
      <c r="D12" s="287">
        <v>21311</v>
      </c>
      <c r="E12" s="237" t="s">
        <v>840</v>
      </c>
    </row>
    <row r="13" spans="1:5" s="288" customFormat="1" ht="15" customHeight="1" thickBot="1">
      <c r="A13" s="289" t="s">
        <v>341</v>
      </c>
      <c r="B13" s="290" t="s">
        <v>342</v>
      </c>
      <c r="C13" s="291">
        <v>40</v>
      </c>
      <c r="D13" s="292">
        <v>76</v>
      </c>
      <c r="E13" s="293" t="s">
        <v>841</v>
      </c>
    </row>
    <row r="14" spans="1:5" s="284" customFormat="1" ht="22.5" customHeight="1">
      <c r="A14" s="279" t="s">
        <v>343</v>
      </c>
      <c r="B14" s="280" t="s">
        <v>344</v>
      </c>
      <c r="C14" s="281"/>
      <c r="D14" s="282"/>
      <c r="E14" s="283"/>
    </row>
    <row r="15" spans="1:5" s="288" customFormat="1" ht="15" customHeight="1">
      <c r="A15" s="294" t="s">
        <v>345</v>
      </c>
      <c r="B15" s="286" t="s">
        <v>24</v>
      </c>
      <c r="C15" s="286">
        <v>100</v>
      </c>
      <c r="D15" s="295">
        <v>100</v>
      </c>
      <c r="E15" s="296" t="s">
        <v>842</v>
      </c>
    </row>
    <row r="16" spans="1:5" s="288" customFormat="1" ht="15" customHeight="1">
      <c r="A16" s="294" t="s">
        <v>346</v>
      </c>
      <c r="B16" s="286" t="s">
        <v>24</v>
      </c>
      <c r="C16" s="286">
        <v>100</v>
      </c>
      <c r="D16" s="295">
        <v>100</v>
      </c>
      <c r="E16" s="296" t="s">
        <v>843</v>
      </c>
    </row>
    <row r="17" spans="1:5" s="288" customFormat="1" ht="15" customHeight="1">
      <c r="A17" s="294" t="s">
        <v>347</v>
      </c>
      <c r="B17" s="297" t="s">
        <v>8</v>
      </c>
      <c r="C17" s="286">
        <v>100</v>
      </c>
      <c r="D17" s="295">
        <v>98</v>
      </c>
      <c r="E17" s="296" t="s">
        <v>844</v>
      </c>
    </row>
    <row r="18" spans="1:5" s="288" customFormat="1" ht="15" customHeight="1">
      <c r="A18" s="201" t="s">
        <v>348</v>
      </c>
      <c r="B18" s="297" t="s">
        <v>8</v>
      </c>
      <c r="C18" s="286">
        <v>100</v>
      </c>
      <c r="D18" s="295">
        <v>0</v>
      </c>
      <c r="E18" s="296" t="s">
        <v>845</v>
      </c>
    </row>
    <row r="19" spans="1:5" s="288" customFormat="1" ht="15" customHeight="1">
      <c r="A19" s="205" t="s">
        <v>557</v>
      </c>
      <c r="B19" s="298">
        <v>0.4</v>
      </c>
      <c r="C19" s="286" t="s">
        <v>33</v>
      </c>
      <c r="D19" s="295" t="s">
        <v>33</v>
      </c>
      <c r="E19" s="296" t="s">
        <v>846</v>
      </c>
    </row>
    <row r="20" spans="1:5" s="288" customFormat="1" ht="15" customHeight="1">
      <c r="A20" s="205" t="s">
        <v>847</v>
      </c>
      <c r="B20" s="298">
        <v>0.15</v>
      </c>
      <c r="C20" s="286" t="s">
        <v>33</v>
      </c>
      <c r="D20" s="295" t="s">
        <v>32</v>
      </c>
      <c r="E20" s="296" t="s">
        <v>848</v>
      </c>
    </row>
    <row r="21" spans="1:5" s="288" customFormat="1" ht="15" customHeight="1">
      <c r="A21" s="205" t="s">
        <v>849</v>
      </c>
      <c r="B21" s="298">
        <v>0.15</v>
      </c>
      <c r="C21" s="286" t="s">
        <v>33</v>
      </c>
      <c r="D21" s="295" t="s">
        <v>249</v>
      </c>
      <c r="E21" s="296" t="s">
        <v>850</v>
      </c>
    </row>
    <row r="22" spans="1:5" s="288" customFormat="1" ht="15" customHeight="1">
      <c r="A22" s="205" t="s">
        <v>560</v>
      </c>
      <c r="B22" s="298">
        <v>0.1</v>
      </c>
      <c r="C22" s="286" t="s">
        <v>33</v>
      </c>
      <c r="D22" s="295" t="s">
        <v>249</v>
      </c>
      <c r="E22" s="296" t="s">
        <v>851</v>
      </c>
    </row>
    <row r="23" spans="1:5" s="288" customFormat="1" ht="15" customHeight="1">
      <c r="A23" s="205" t="s">
        <v>894</v>
      </c>
      <c r="B23" s="298">
        <v>0.2</v>
      </c>
      <c r="C23" s="286" t="s">
        <v>249</v>
      </c>
      <c r="D23" s="295" t="s">
        <v>32</v>
      </c>
      <c r="E23" s="296" t="s">
        <v>852</v>
      </c>
    </row>
    <row r="24" spans="1:5" s="288" customFormat="1" ht="15" customHeight="1" thickBot="1">
      <c r="A24" s="219" t="s">
        <v>853</v>
      </c>
      <c r="B24" s="299" t="s">
        <v>349</v>
      </c>
      <c r="C24" s="291">
        <v>3.2</v>
      </c>
      <c r="D24" s="300">
        <v>2.2999999999999998</v>
      </c>
      <c r="E24" s="301" t="s">
        <v>854</v>
      </c>
    </row>
    <row r="25" spans="1:5" s="284" customFormat="1" ht="22.5" customHeight="1">
      <c r="A25" s="279" t="s">
        <v>173</v>
      </c>
      <c r="B25" s="280"/>
      <c r="C25" s="281"/>
      <c r="D25" s="282"/>
      <c r="E25" s="283"/>
    </row>
    <row r="26" spans="1:5" s="288" customFormat="1" ht="15" customHeight="1">
      <c r="A26" s="205" t="s">
        <v>350</v>
      </c>
      <c r="B26" s="285" t="s">
        <v>351</v>
      </c>
      <c r="C26" s="286">
        <v>140</v>
      </c>
      <c r="D26" s="295">
        <v>141</v>
      </c>
      <c r="E26" s="296" t="s">
        <v>872</v>
      </c>
    </row>
    <row r="27" spans="1:5" s="288" customFormat="1" ht="15" customHeight="1">
      <c r="A27" s="205" t="s">
        <v>352</v>
      </c>
      <c r="B27" s="285" t="s">
        <v>353</v>
      </c>
      <c r="C27" s="302">
        <v>8</v>
      </c>
      <c r="D27" s="295">
        <v>23</v>
      </c>
      <c r="E27" s="296" t="s">
        <v>877</v>
      </c>
    </row>
    <row r="28" spans="1:5" s="288" customFormat="1" ht="15" customHeight="1">
      <c r="A28" s="205" t="s">
        <v>352</v>
      </c>
      <c r="B28" s="285" t="s">
        <v>354</v>
      </c>
      <c r="C28" s="286">
        <v>44</v>
      </c>
      <c r="D28" s="295">
        <v>55</v>
      </c>
      <c r="E28" s="296" t="s">
        <v>873</v>
      </c>
    </row>
    <row r="29" spans="1:5" s="288" customFormat="1" ht="15" customHeight="1">
      <c r="A29" s="294" t="s">
        <v>355</v>
      </c>
      <c r="B29" s="286" t="s">
        <v>356</v>
      </c>
      <c r="C29" s="286">
        <v>2E-3</v>
      </c>
      <c r="D29" s="295">
        <v>4.5</v>
      </c>
      <c r="E29" s="296" t="s">
        <v>874</v>
      </c>
    </row>
    <row r="30" spans="1:5" s="288" customFormat="1" ht="15" customHeight="1">
      <c r="A30" s="294" t="s">
        <v>357</v>
      </c>
      <c r="B30" s="303" t="s">
        <v>356</v>
      </c>
      <c r="C30" s="286">
        <v>6.2E-2</v>
      </c>
      <c r="D30" s="295">
        <v>7.9</v>
      </c>
      <c r="E30" s="296" t="s">
        <v>875</v>
      </c>
    </row>
    <row r="31" spans="1:5" s="288" customFormat="1" ht="15" customHeight="1">
      <c r="A31" s="294" t="s">
        <v>358</v>
      </c>
      <c r="B31" s="286" t="s">
        <v>359</v>
      </c>
      <c r="C31" s="286">
        <v>2.1000000000000001E-2</v>
      </c>
      <c r="D31" s="295">
        <v>7.5999999999999998E-2</v>
      </c>
      <c r="E31" s="296" t="s">
        <v>876</v>
      </c>
    </row>
    <row r="32" spans="1:5" s="288" customFormat="1" ht="15" customHeight="1">
      <c r="A32" s="304" t="s">
        <v>360</v>
      </c>
      <c r="B32" s="303" t="s">
        <v>17</v>
      </c>
      <c r="C32" s="286">
        <v>0</v>
      </c>
      <c r="D32" s="295">
        <v>1.4</v>
      </c>
      <c r="E32" s="296" t="s">
        <v>878</v>
      </c>
    </row>
    <row r="33" spans="1:5" s="288" customFormat="1" ht="15" customHeight="1">
      <c r="A33" s="294" t="s">
        <v>361</v>
      </c>
      <c r="B33" s="286" t="s">
        <v>17</v>
      </c>
      <c r="C33" s="286">
        <v>0.66</v>
      </c>
      <c r="D33" s="305">
        <v>1</v>
      </c>
      <c r="E33" s="296" t="s">
        <v>879</v>
      </c>
    </row>
    <row r="34" spans="1:5" s="288" customFormat="1" ht="15" customHeight="1">
      <c r="A34" s="294" t="s">
        <v>834</v>
      </c>
      <c r="B34" s="286" t="s">
        <v>17</v>
      </c>
      <c r="C34" s="286">
        <v>0.72</v>
      </c>
      <c r="D34" s="305">
        <v>1</v>
      </c>
      <c r="E34" s="296" t="s">
        <v>880</v>
      </c>
    </row>
    <row r="35" spans="1:5" s="288" customFormat="1" ht="15" customHeight="1">
      <c r="A35" s="304" t="s">
        <v>362</v>
      </c>
      <c r="B35" s="303" t="s">
        <v>363</v>
      </c>
      <c r="C35" s="286">
        <v>0</v>
      </c>
      <c r="D35" s="295">
        <v>140</v>
      </c>
      <c r="E35" s="296" t="s">
        <v>881</v>
      </c>
    </row>
    <row r="36" spans="1:5" s="288" customFormat="1" ht="15" customHeight="1">
      <c r="A36" s="306" t="s">
        <v>364</v>
      </c>
      <c r="B36" s="307" t="s">
        <v>365</v>
      </c>
      <c r="C36" s="286"/>
      <c r="D36" s="295">
        <v>0</v>
      </c>
      <c r="E36" s="296" t="s">
        <v>882</v>
      </c>
    </row>
    <row r="37" spans="1:5" s="288" customFormat="1" ht="15" customHeight="1">
      <c r="A37" s="306" t="s">
        <v>883</v>
      </c>
      <c r="B37" s="307" t="s">
        <v>366</v>
      </c>
      <c r="C37" s="308" t="s">
        <v>132</v>
      </c>
      <c r="D37" s="309">
        <v>7200</v>
      </c>
      <c r="E37" s="296" t="s">
        <v>887</v>
      </c>
    </row>
    <row r="38" spans="1:5" s="288" customFormat="1" ht="15" customHeight="1">
      <c r="A38" s="304" t="s">
        <v>895</v>
      </c>
      <c r="B38" s="303" t="s">
        <v>367</v>
      </c>
      <c r="C38" s="308" t="s">
        <v>132</v>
      </c>
      <c r="D38" s="309">
        <v>20</v>
      </c>
      <c r="E38" s="296" t="s">
        <v>888</v>
      </c>
    </row>
    <row r="39" spans="1:5" s="288" customFormat="1" ht="15" customHeight="1">
      <c r="A39" s="310" t="s">
        <v>884</v>
      </c>
      <c r="B39" s="311" t="s">
        <v>367</v>
      </c>
      <c r="C39" s="312" t="s">
        <v>132</v>
      </c>
      <c r="D39" s="313">
        <v>33</v>
      </c>
      <c r="E39" s="314" t="s">
        <v>889</v>
      </c>
    </row>
    <row r="40" spans="1:5" s="317" customFormat="1" ht="15" customHeight="1">
      <c r="A40" s="285" t="s">
        <v>885</v>
      </c>
      <c r="B40" s="285" t="s">
        <v>52</v>
      </c>
      <c r="C40" s="308" t="s">
        <v>132</v>
      </c>
      <c r="D40" s="315">
        <v>0</v>
      </c>
      <c r="E40" s="316" t="s">
        <v>890</v>
      </c>
    </row>
    <row r="41" spans="1:5" s="284" customFormat="1" ht="22.5" customHeight="1">
      <c r="A41" s="318" t="s">
        <v>368</v>
      </c>
      <c r="B41" s="319"/>
      <c r="C41" s="320"/>
      <c r="D41" s="320"/>
      <c r="E41" s="321"/>
    </row>
    <row r="42" spans="1:5" s="288" customFormat="1" ht="15" customHeight="1">
      <c r="A42" s="201" t="s">
        <v>369</v>
      </c>
      <c r="B42" s="297" t="s">
        <v>370</v>
      </c>
      <c r="C42" s="315">
        <v>198</v>
      </c>
      <c r="D42" s="217">
        <v>303</v>
      </c>
      <c r="E42" s="322" t="s">
        <v>855</v>
      </c>
    </row>
    <row r="43" spans="1:5" s="288" customFormat="1" ht="15" customHeight="1">
      <c r="A43" s="294" t="s">
        <v>371</v>
      </c>
      <c r="B43" s="286" t="s">
        <v>372</v>
      </c>
      <c r="C43" s="315">
        <v>0</v>
      </c>
      <c r="D43" s="217">
        <v>0.12</v>
      </c>
      <c r="E43" s="322" t="s">
        <v>856</v>
      </c>
    </row>
    <row r="44" spans="1:5" s="288" customFormat="1" ht="15" customHeight="1">
      <c r="A44" s="201" t="s">
        <v>373</v>
      </c>
      <c r="B44" s="297" t="s">
        <v>370</v>
      </c>
      <c r="C44" s="315">
        <v>918</v>
      </c>
      <c r="D44" s="217">
        <v>916</v>
      </c>
      <c r="E44" s="322" t="s">
        <v>857</v>
      </c>
    </row>
    <row r="45" spans="1:5" s="288" customFormat="1" ht="15" customHeight="1">
      <c r="A45" s="201" t="s">
        <v>374</v>
      </c>
      <c r="B45" s="297" t="s">
        <v>370</v>
      </c>
      <c r="C45" s="315">
        <v>0</v>
      </c>
      <c r="D45" s="217">
        <v>0</v>
      </c>
      <c r="E45" s="322" t="s">
        <v>858</v>
      </c>
    </row>
    <row r="46" spans="1:5" s="288" customFormat="1" ht="15" customHeight="1">
      <c r="A46" s="294" t="s">
        <v>375</v>
      </c>
      <c r="B46" s="286" t="s">
        <v>372</v>
      </c>
      <c r="C46" s="315">
        <v>0</v>
      </c>
      <c r="D46" s="217">
        <v>0.42</v>
      </c>
      <c r="E46" s="322" t="s">
        <v>859</v>
      </c>
    </row>
    <row r="47" spans="1:5" s="288" customFormat="1" ht="15" customHeight="1">
      <c r="A47" s="294" t="s">
        <v>376</v>
      </c>
      <c r="B47" s="286" t="s">
        <v>372</v>
      </c>
      <c r="C47" s="315">
        <v>286</v>
      </c>
      <c r="D47" s="217">
        <v>416</v>
      </c>
      <c r="E47" s="322" t="s">
        <v>860</v>
      </c>
    </row>
    <row r="48" spans="1:5" s="288" customFormat="1" ht="15" customHeight="1">
      <c r="A48" s="294" t="s">
        <v>377</v>
      </c>
      <c r="B48" s="286" t="s">
        <v>372</v>
      </c>
      <c r="C48" s="315">
        <v>0</v>
      </c>
      <c r="D48" s="217">
        <v>0</v>
      </c>
      <c r="E48" s="322" t="s">
        <v>861</v>
      </c>
    </row>
    <row r="49" spans="1:5" s="288" customFormat="1" ht="15" customHeight="1">
      <c r="A49" s="294" t="s">
        <v>378</v>
      </c>
      <c r="B49" s="286" t="s">
        <v>372</v>
      </c>
      <c r="C49" s="315">
        <v>1120</v>
      </c>
      <c r="D49" s="217">
        <v>1256</v>
      </c>
      <c r="E49" s="322" t="s">
        <v>862</v>
      </c>
    </row>
    <row r="50" spans="1:5" s="288" customFormat="1" ht="15" customHeight="1">
      <c r="A50" s="294" t="s">
        <v>379</v>
      </c>
      <c r="B50" s="286" t="s">
        <v>372</v>
      </c>
      <c r="C50" s="315">
        <v>0</v>
      </c>
      <c r="D50" s="217">
        <v>0</v>
      </c>
      <c r="E50" s="322" t="s">
        <v>863</v>
      </c>
    </row>
    <row r="51" spans="1:5" s="323" customFormat="1" ht="15" customHeight="1">
      <c r="A51" s="294" t="s">
        <v>380</v>
      </c>
      <c r="B51" s="286" t="s">
        <v>372</v>
      </c>
      <c r="C51" s="315">
        <v>2521</v>
      </c>
      <c r="D51" s="217">
        <v>2892</v>
      </c>
      <c r="E51" s="322" t="s">
        <v>864</v>
      </c>
    </row>
    <row r="52" spans="1:5" s="288" customFormat="1" ht="15" customHeight="1" thickBot="1">
      <c r="A52" s="324" t="s">
        <v>381</v>
      </c>
      <c r="B52" s="291" t="s">
        <v>382</v>
      </c>
      <c r="C52" s="325">
        <v>4792</v>
      </c>
      <c r="D52" s="326">
        <v>7179</v>
      </c>
      <c r="E52" s="327" t="s">
        <v>865</v>
      </c>
    </row>
    <row r="53" spans="1:5" s="284" customFormat="1" ht="22.5" customHeight="1">
      <c r="A53" s="279" t="s">
        <v>886</v>
      </c>
      <c r="B53" s="280"/>
      <c r="C53" s="281"/>
      <c r="D53" s="282"/>
      <c r="E53" s="283"/>
    </row>
    <row r="54" spans="1:5" s="288" customFormat="1" ht="15.75">
      <c r="A54" s="328" t="s">
        <v>383</v>
      </c>
      <c r="B54" s="285" t="s">
        <v>370</v>
      </c>
      <c r="C54" s="308" t="s">
        <v>132</v>
      </c>
      <c r="D54" s="217">
        <v>26</v>
      </c>
      <c r="E54" s="322" t="s">
        <v>866</v>
      </c>
    </row>
    <row r="55" spans="1:5" s="288" customFormat="1" ht="15.75">
      <c r="A55" s="328" t="s">
        <v>384</v>
      </c>
      <c r="B55" s="285" t="s">
        <v>370</v>
      </c>
      <c r="C55" s="308" t="s">
        <v>132</v>
      </c>
      <c r="D55" s="217">
        <v>1091</v>
      </c>
      <c r="E55" s="322" t="s">
        <v>867</v>
      </c>
    </row>
    <row r="56" spans="1:5" s="288" customFormat="1" ht="15.75">
      <c r="A56" s="328" t="s">
        <v>385</v>
      </c>
      <c r="B56" s="285" t="s">
        <v>370</v>
      </c>
      <c r="C56" s="315">
        <v>0</v>
      </c>
      <c r="D56" s="217">
        <v>0</v>
      </c>
      <c r="E56" s="322" t="s">
        <v>868</v>
      </c>
    </row>
    <row r="57" spans="1:5" s="288" customFormat="1" ht="15.75">
      <c r="A57" s="328" t="s">
        <v>386</v>
      </c>
      <c r="B57" s="285" t="s">
        <v>387</v>
      </c>
      <c r="C57" s="308" t="s">
        <v>132</v>
      </c>
      <c r="D57" s="217">
        <v>386</v>
      </c>
      <c r="E57" s="322" t="s">
        <v>871</v>
      </c>
    </row>
    <row r="58" spans="1:5" s="288" customFormat="1" ht="15.75">
      <c r="A58" s="328" t="s">
        <v>388</v>
      </c>
      <c r="B58" s="285" t="s">
        <v>387</v>
      </c>
      <c r="C58" s="308" t="s">
        <v>132</v>
      </c>
      <c r="D58" s="217">
        <v>1248</v>
      </c>
      <c r="E58" s="322" t="s">
        <v>869</v>
      </c>
    </row>
    <row r="59" spans="1:5" s="288" customFormat="1" ht="16.5" thickBot="1">
      <c r="A59" s="329" t="s">
        <v>389</v>
      </c>
      <c r="B59" s="299" t="s">
        <v>387</v>
      </c>
      <c r="C59" s="330" t="s">
        <v>132</v>
      </c>
      <c r="D59" s="326">
        <v>0</v>
      </c>
      <c r="E59" s="327" t="s">
        <v>870</v>
      </c>
    </row>
    <row r="60" spans="1:5" ht="15.75" hidden="1" customHeight="1">
      <c r="A60" s="331" t="s">
        <v>390</v>
      </c>
      <c r="B60" s="332" t="s">
        <v>370</v>
      </c>
      <c r="C60" s="333">
        <v>3574</v>
      </c>
      <c r="D60" s="334">
        <v>3743</v>
      </c>
    </row>
    <row r="61" spans="1:5" ht="15.75" hidden="1" customHeight="1">
      <c r="A61" s="335" t="s">
        <v>391</v>
      </c>
      <c r="B61" s="336" t="s">
        <v>72</v>
      </c>
      <c r="C61" s="337">
        <v>23</v>
      </c>
      <c r="D61" s="338">
        <v>15</v>
      </c>
    </row>
  </sheetData>
  <mergeCells count="1">
    <mergeCell ref="E4:E5"/>
  </mergeCells>
  <conditionalFormatting sqref="C19:D23">
    <cfRule type="cellIs" dxfId="27" priority="1" operator="equal">
      <formula>"Ikke krav"</formula>
    </cfRule>
    <cfRule type="cellIs" dxfId="26" priority="2" operator="equal">
      <formula>"Dårlig"</formula>
    </cfRule>
    <cfRule type="cellIs" dxfId="25" priority="3" operator="equal">
      <formula>"Mangelfull"</formula>
    </cfRule>
    <cfRule type="cellIs" dxfId="24" priority="4" operator="equal">
      <formula>"God"</formula>
    </cfRule>
  </conditionalFormatting>
  <conditionalFormatting sqref="C24:D24 C26:D40 C42:D52 C54:D59">
    <cfRule type="cellIs" dxfId="23" priority="5" operator="equal">
      <formula>"MD"</formula>
    </cfRule>
  </conditionalFormatting>
  <hyperlinks>
    <hyperlink ref="A2" r:id="rId1" xr:uid="{B659BEF2-9A64-4DA3-82D4-87D3E70B0628}"/>
    <hyperlink ref="B1" r:id="rId2" xr:uid="{70DF5ED3-8D90-458F-A51C-4E33C7DB042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0D95-DD28-41A0-B8E2-BE0FC7FB0B69}">
  <dimension ref="A1:Q56"/>
  <sheetViews>
    <sheetView workbookViewId="0">
      <selection activeCell="H18" sqref="H18"/>
    </sheetView>
  </sheetViews>
  <sheetFormatPr baseColWidth="10" defaultColWidth="9.140625" defaultRowHeight="15"/>
  <cols>
    <col min="1" max="1" width="42.7109375" style="187" customWidth="1"/>
    <col min="2" max="2" width="20.140625" style="187" customWidth="1"/>
    <col min="3" max="3" width="17.7109375" style="187" customWidth="1"/>
    <col min="4" max="4" width="255.7109375" style="258" customWidth="1"/>
    <col min="5" max="16384" width="9.140625" style="187"/>
  </cols>
  <sheetData>
    <row r="1" spans="1:4" ht="23.25">
      <c r="A1" s="186" t="s">
        <v>328</v>
      </c>
      <c r="D1" s="188" t="s">
        <v>732</v>
      </c>
    </row>
    <row r="2" spans="1:4" s="190" customFormat="1" ht="21.75" customHeight="1">
      <c r="A2" s="189" t="s">
        <v>757</v>
      </c>
      <c r="D2" s="191"/>
    </row>
    <row r="3" spans="1:4" s="190" customFormat="1" ht="11.25" customHeight="1" thickBot="1">
      <c r="A3" s="189"/>
      <c r="D3" s="191"/>
    </row>
    <row r="4" spans="1:4" s="196" customFormat="1" ht="15.75">
      <c r="A4" s="192" t="s">
        <v>542</v>
      </c>
      <c r="B4" s="193" t="s">
        <v>1</v>
      </c>
      <c r="C4" s="194" t="s">
        <v>0</v>
      </c>
      <c r="D4" s="195" t="s">
        <v>329</v>
      </c>
    </row>
    <row r="5" spans="1:4" s="200" customFormat="1" ht="21.75" customHeight="1">
      <c r="A5" s="197" t="s">
        <v>2</v>
      </c>
      <c r="B5" s="198"/>
      <c r="C5" s="198"/>
      <c r="D5" s="199"/>
    </row>
    <row r="6" spans="1:4" s="196" customFormat="1" ht="15.75">
      <c r="A6" s="201" t="s">
        <v>543</v>
      </c>
      <c r="B6" s="202" t="s">
        <v>3</v>
      </c>
      <c r="C6" s="203">
        <v>187104.73499999999</v>
      </c>
      <c r="D6" s="204" t="s">
        <v>584</v>
      </c>
    </row>
    <row r="7" spans="1:4" s="196" customFormat="1" ht="15.75">
      <c r="A7" s="205" t="s">
        <v>544</v>
      </c>
      <c r="B7" s="206" t="s">
        <v>4</v>
      </c>
      <c r="C7" s="207">
        <v>18273</v>
      </c>
      <c r="D7" s="208" t="s">
        <v>585</v>
      </c>
    </row>
    <row r="8" spans="1:4" s="196" customFormat="1" ht="15.75">
      <c r="A8" s="205" t="s">
        <v>5</v>
      </c>
      <c r="B8" s="206" t="s">
        <v>6</v>
      </c>
      <c r="C8" s="207">
        <v>263</v>
      </c>
      <c r="D8" s="208" t="s">
        <v>586</v>
      </c>
    </row>
    <row r="9" spans="1:4" s="196" customFormat="1" ht="15.75">
      <c r="A9" s="205" t="s">
        <v>7</v>
      </c>
      <c r="B9" s="206" t="s">
        <v>8</v>
      </c>
      <c r="C9" s="207">
        <v>100</v>
      </c>
      <c r="D9" s="208" t="s">
        <v>587</v>
      </c>
    </row>
    <row r="10" spans="1:4" s="196" customFormat="1" ht="15.75">
      <c r="A10" s="205" t="s">
        <v>9</v>
      </c>
      <c r="B10" s="206" t="s">
        <v>10</v>
      </c>
      <c r="C10" s="207">
        <v>1</v>
      </c>
      <c r="D10" s="208" t="s">
        <v>588</v>
      </c>
    </row>
    <row r="11" spans="1:4" s="196" customFormat="1" ht="15.75">
      <c r="A11" s="205" t="s">
        <v>11</v>
      </c>
      <c r="B11" s="206" t="s">
        <v>10</v>
      </c>
      <c r="C11" s="207">
        <v>1</v>
      </c>
      <c r="D11" s="208" t="s">
        <v>589</v>
      </c>
    </row>
    <row r="12" spans="1:4" s="196" customFormat="1" ht="15.75">
      <c r="A12" s="205" t="s">
        <v>12</v>
      </c>
      <c r="B12" s="206" t="s">
        <v>13</v>
      </c>
      <c r="C12" s="207">
        <v>187105</v>
      </c>
      <c r="D12" s="208"/>
    </row>
    <row r="13" spans="1:4" s="196" customFormat="1" ht="15.75">
      <c r="A13" s="205" t="s">
        <v>14</v>
      </c>
      <c r="B13" s="206" t="s">
        <v>15</v>
      </c>
      <c r="C13" s="209">
        <v>0.8</v>
      </c>
      <c r="D13" s="208" t="s">
        <v>590</v>
      </c>
    </row>
    <row r="14" spans="1:4" s="196" customFormat="1" ht="15.75">
      <c r="A14" s="205" t="s">
        <v>16</v>
      </c>
      <c r="B14" s="206" t="s">
        <v>17</v>
      </c>
      <c r="C14" s="210">
        <v>6.8000000000000005E-2</v>
      </c>
      <c r="D14" s="208" t="s">
        <v>591</v>
      </c>
    </row>
    <row r="15" spans="1:4" s="196" customFormat="1" ht="17.25" customHeight="1">
      <c r="A15" s="211" t="s">
        <v>18</v>
      </c>
      <c r="B15" s="212" t="s">
        <v>19</v>
      </c>
      <c r="C15" s="213">
        <v>80</v>
      </c>
      <c r="D15" s="214" t="s">
        <v>592</v>
      </c>
    </row>
    <row r="16" spans="1:4" s="200" customFormat="1" ht="21.75" customHeight="1">
      <c r="A16" s="197" t="s">
        <v>20</v>
      </c>
      <c r="B16" s="198"/>
      <c r="C16" s="198"/>
      <c r="D16" s="215"/>
    </row>
    <row r="17" spans="1:17" s="196" customFormat="1" ht="31.5">
      <c r="A17" s="201" t="s">
        <v>21</v>
      </c>
      <c r="B17" s="202" t="s">
        <v>8</v>
      </c>
      <c r="C17" s="203">
        <v>100</v>
      </c>
      <c r="D17" s="204" t="s">
        <v>545</v>
      </c>
    </row>
    <row r="18" spans="1:17" s="196" customFormat="1" ht="15.75">
      <c r="A18" s="205" t="s">
        <v>22</v>
      </c>
      <c r="B18" s="206" t="s">
        <v>8</v>
      </c>
      <c r="C18" s="207">
        <v>100</v>
      </c>
      <c r="D18" s="208" t="s">
        <v>548</v>
      </c>
    </row>
    <row r="19" spans="1:17" s="196" customFormat="1" ht="15.75">
      <c r="A19" s="205" t="s">
        <v>23</v>
      </c>
      <c r="B19" s="206" t="s">
        <v>24</v>
      </c>
      <c r="C19" s="207">
        <v>74</v>
      </c>
      <c r="D19" s="208" t="s">
        <v>551</v>
      </c>
    </row>
    <row r="20" spans="1:17" s="196" customFormat="1" ht="15.75">
      <c r="A20" s="205" t="s">
        <v>25</v>
      </c>
      <c r="B20" s="206" t="s">
        <v>26</v>
      </c>
      <c r="C20" s="207">
        <v>0</v>
      </c>
      <c r="D20" s="208" t="s">
        <v>546</v>
      </c>
    </row>
    <row r="21" spans="1:17" s="196" customFormat="1" ht="31.5">
      <c r="A21" s="205" t="s">
        <v>27</v>
      </c>
      <c r="B21" s="206" t="s">
        <v>28</v>
      </c>
      <c r="C21" s="207">
        <v>58</v>
      </c>
      <c r="D21" s="208" t="s">
        <v>552</v>
      </c>
    </row>
    <row r="22" spans="1:17" s="196" customFormat="1" ht="15.75">
      <c r="A22" s="205" t="s">
        <v>29</v>
      </c>
      <c r="B22" s="216" t="s">
        <v>30</v>
      </c>
      <c r="C22" s="209">
        <v>1.6</v>
      </c>
      <c r="D22" s="208" t="s">
        <v>555</v>
      </c>
    </row>
    <row r="23" spans="1:17" s="196" customFormat="1" ht="15.75">
      <c r="A23" s="205" t="s">
        <v>557</v>
      </c>
      <c r="B23" s="216" t="s">
        <v>31</v>
      </c>
      <c r="C23" s="217" t="s">
        <v>33</v>
      </c>
      <c r="D23" s="208" t="s">
        <v>547</v>
      </c>
    </row>
    <row r="24" spans="1:17" s="196" customFormat="1" ht="15.75">
      <c r="A24" s="205" t="s">
        <v>558</v>
      </c>
      <c r="B24" s="216" t="s">
        <v>34</v>
      </c>
      <c r="C24" s="217" t="s">
        <v>33</v>
      </c>
      <c r="D24" s="208" t="s">
        <v>549</v>
      </c>
    </row>
    <row r="25" spans="1:17" s="196" customFormat="1" ht="15.75">
      <c r="A25" s="205" t="s">
        <v>559</v>
      </c>
      <c r="B25" s="216" t="s">
        <v>35</v>
      </c>
      <c r="C25" s="217" t="s">
        <v>33</v>
      </c>
      <c r="D25" s="218" t="s">
        <v>553</v>
      </c>
    </row>
    <row r="26" spans="1:17" s="196" customFormat="1" ht="15.75">
      <c r="A26" s="205" t="s">
        <v>560</v>
      </c>
      <c r="B26" s="216" t="s">
        <v>35</v>
      </c>
      <c r="C26" s="217" t="s">
        <v>36</v>
      </c>
      <c r="D26" s="208" t="s">
        <v>550</v>
      </c>
    </row>
    <row r="27" spans="1:17" s="196" customFormat="1" ht="15.75">
      <c r="A27" s="205" t="s">
        <v>561</v>
      </c>
      <c r="B27" s="216" t="s">
        <v>37</v>
      </c>
      <c r="C27" s="217" t="s">
        <v>33</v>
      </c>
      <c r="D27" s="208" t="s">
        <v>554</v>
      </c>
    </row>
    <row r="28" spans="1:17" s="196" customFormat="1" ht="16.5" thickBot="1">
      <c r="A28" s="219" t="s">
        <v>38</v>
      </c>
      <c r="B28" s="216" t="s">
        <v>39</v>
      </c>
      <c r="C28" s="220">
        <v>3</v>
      </c>
      <c r="D28" s="221" t="s">
        <v>556</v>
      </c>
    </row>
    <row r="29" spans="1:17" s="226" customFormat="1" ht="21.75" customHeight="1">
      <c r="A29" s="222" t="s">
        <v>40</v>
      </c>
      <c r="B29" s="223"/>
      <c r="C29" s="224"/>
      <c r="D29" s="225"/>
    </row>
    <row r="30" spans="1:17" s="196" customFormat="1" ht="15.75">
      <c r="A30" s="205" t="s">
        <v>41</v>
      </c>
      <c r="B30" s="216" t="s">
        <v>42</v>
      </c>
      <c r="C30" s="227">
        <v>0.56000000000000005</v>
      </c>
      <c r="D30" s="228" t="s">
        <v>568</v>
      </c>
      <c r="K30" s="229"/>
      <c r="L30" s="229"/>
      <c r="N30" s="229"/>
      <c r="O30" s="229"/>
      <c r="P30" s="229"/>
    </row>
    <row r="31" spans="1:17" s="196" customFormat="1" ht="15.75">
      <c r="A31" s="205" t="s">
        <v>43</v>
      </c>
      <c r="B31" s="216" t="s">
        <v>42</v>
      </c>
      <c r="C31" s="230">
        <v>0.33</v>
      </c>
      <c r="D31" s="228" t="s">
        <v>562</v>
      </c>
      <c r="L31" s="231"/>
      <c r="Q31" s="231"/>
    </row>
    <row r="32" spans="1:17" s="196" customFormat="1" ht="15.75">
      <c r="A32" s="205" t="s">
        <v>44</v>
      </c>
      <c r="B32" s="216" t="s">
        <v>42</v>
      </c>
      <c r="C32" s="230">
        <v>0.89</v>
      </c>
      <c r="D32" s="228" t="s">
        <v>563</v>
      </c>
      <c r="L32" s="231"/>
      <c r="Q32" s="231"/>
    </row>
    <row r="33" spans="1:17" s="196" customFormat="1" ht="15.75">
      <c r="A33" s="205" t="s">
        <v>45</v>
      </c>
      <c r="B33" s="216" t="s">
        <v>46</v>
      </c>
      <c r="C33" s="232">
        <v>0</v>
      </c>
      <c r="D33" s="233" t="s">
        <v>564</v>
      </c>
      <c r="E33" s="234"/>
      <c r="F33" s="234"/>
      <c r="G33" s="234"/>
      <c r="H33" s="234"/>
      <c r="I33" s="234"/>
      <c r="J33" s="234"/>
      <c r="K33" s="234"/>
      <c r="L33" s="235"/>
      <c r="M33" s="235"/>
      <c r="N33" s="236"/>
      <c r="O33" s="236"/>
      <c r="P33" s="236"/>
      <c r="Q33" s="231"/>
    </row>
    <row r="34" spans="1:17" s="196" customFormat="1" ht="15.75">
      <c r="A34" s="205" t="s">
        <v>47</v>
      </c>
      <c r="B34" s="216" t="s">
        <v>48</v>
      </c>
      <c r="C34" s="232">
        <v>0</v>
      </c>
      <c r="D34" s="237" t="s">
        <v>566</v>
      </c>
      <c r="L34" s="231"/>
      <c r="Q34" s="231"/>
    </row>
    <row r="35" spans="1:17" s="196" customFormat="1" ht="15.75">
      <c r="A35" s="205" t="s">
        <v>50</v>
      </c>
      <c r="B35" s="216" t="s">
        <v>48</v>
      </c>
      <c r="C35" s="232">
        <v>0</v>
      </c>
      <c r="D35" s="237" t="s">
        <v>567</v>
      </c>
      <c r="L35" s="231"/>
      <c r="Q35" s="231"/>
    </row>
    <row r="36" spans="1:17" s="196" customFormat="1" ht="16.5" thickBot="1">
      <c r="A36" s="219" t="s">
        <v>51</v>
      </c>
      <c r="B36" s="238" t="s">
        <v>52</v>
      </c>
      <c r="C36" s="239">
        <v>0</v>
      </c>
      <c r="D36" s="221" t="s">
        <v>565</v>
      </c>
      <c r="E36" s="234"/>
      <c r="F36" s="234"/>
      <c r="G36" s="234"/>
      <c r="H36" s="234"/>
      <c r="I36" s="234"/>
      <c r="J36" s="234"/>
      <c r="L36" s="231"/>
      <c r="N36" s="234"/>
      <c r="O36" s="234"/>
      <c r="P36" s="234"/>
      <c r="Q36" s="231"/>
    </row>
    <row r="37" spans="1:17" s="226" customFormat="1" ht="21.75" customHeight="1">
      <c r="A37" s="222" t="s">
        <v>53</v>
      </c>
      <c r="B37" s="240"/>
      <c r="C37" s="241"/>
      <c r="D37" s="225"/>
    </row>
    <row r="38" spans="1:17" s="196" customFormat="1" ht="15.75">
      <c r="A38" s="205" t="s">
        <v>54</v>
      </c>
      <c r="B38" s="216" t="s">
        <v>55</v>
      </c>
      <c r="C38" s="230">
        <v>0.68</v>
      </c>
      <c r="D38" s="228" t="s">
        <v>569</v>
      </c>
      <c r="L38" s="231"/>
      <c r="Q38" s="231"/>
    </row>
    <row r="39" spans="1:17" s="196" customFormat="1" ht="15.75">
      <c r="A39" s="205" t="s">
        <v>56</v>
      </c>
      <c r="B39" s="216" t="s">
        <v>55</v>
      </c>
      <c r="C39" s="242">
        <v>3.38</v>
      </c>
      <c r="D39" s="243" t="s">
        <v>570</v>
      </c>
      <c r="E39" s="234"/>
      <c r="F39" s="234"/>
      <c r="G39" s="234"/>
      <c r="H39" s="234"/>
      <c r="I39" s="234"/>
      <c r="J39" s="234"/>
      <c r="L39" s="231"/>
      <c r="N39" s="234"/>
      <c r="O39" s="234"/>
      <c r="P39" s="234"/>
    </row>
    <row r="40" spans="1:17" s="196" customFormat="1" ht="15.75">
      <c r="A40" s="205" t="s">
        <v>57</v>
      </c>
      <c r="B40" s="216" t="s">
        <v>55</v>
      </c>
      <c r="C40" s="242">
        <v>1.82</v>
      </c>
      <c r="D40" s="243" t="s">
        <v>571</v>
      </c>
    </row>
    <row r="41" spans="1:17" s="196" customFormat="1" ht="15.75">
      <c r="A41" s="205" t="s">
        <v>58</v>
      </c>
      <c r="B41" s="216" t="s">
        <v>55</v>
      </c>
      <c r="C41" s="242">
        <v>5.88</v>
      </c>
      <c r="D41" s="243" t="s">
        <v>572</v>
      </c>
    </row>
    <row r="42" spans="1:17" s="196" customFormat="1" ht="15.75">
      <c r="A42" s="205" t="s">
        <v>59</v>
      </c>
      <c r="B42" s="216" t="s">
        <v>55</v>
      </c>
      <c r="C42" s="242">
        <v>2.4</v>
      </c>
      <c r="D42" s="243" t="s">
        <v>573</v>
      </c>
    </row>
    <row r="43" spans="1:17" s="196" customFormat="1" ht="15.75">
      <c r="A43" s="205" t="s">
        <v>60</v>
      </c>
      <c r="B43" s="216" t="s">
        <v>55</v>
      </c>
      <c r="C43" s="242">
        <v>3.97</v>
      </c>
      <c r="D43" s="243" t="s">
        <v>574</v>
      </c>
    </row>
    <row r="44" spans="1:17" s="196" customFormat="1" ht="15.75">
      <c r="A44" s="205" t="s">
        <v>61</v>
      </c>
      <c r="B44" s="216" t="s">
        <v>55</v>
      </c>
      <c r="C44" s="242">
        <v>6.37</v>
      </c>
      <c r="D44" s="243" t="s">
        <v>576</v>
      </c>
    </row>
    <row r="45" spans="1:17" s="196" customFormat="1" ht="15.75">
      <c r="A45" s="205" t="s">
        <v>62</v>
      </c>
      <c r="B45" s="216" t="s">
        <v>55</v>
      </c>
      <c r="C45" s="242">
        <v>6.46</v>
      </c>
      <c r="D45" s="243" t="s">
        <v>577</v>
      </c>
    </row>
    <row r="46" spans="1:17" s="196" customFormat="1" ht="15.75">
      <c r="A46" s="205" t="s">
        <v>63</v>
      </c>
      <c r="B46" s="216" t="s">
        <v>55</v>
      </c>
      <c r="C46" s="242">
        <v>5.79</v>
      </c>
      <c r="D46" s="243" t="s">
        <v>578</v>
      </c>
    </row>
    <row r="47" spans="1:17" s="196" customFormat="1" ht="15.75">
      <c r="A47" s="205" t="s">
        <v>64</v>
      </c>
      <c r="B47" s="216" t="s">
        <v>55</v>
      </c>
      <c r="C47" s="232">
        <v>0</v>
      </c>
      <c r="D47" s="208" t="s">
        <v>575</v>
      </c>
    </row>
    <row r="48" spans="1:17" s="196" customFormat="1" ht="15.75">
      <c r="A48" s="205" t="s">
        <v>65</v>
      </c>
      <c r="B48" s="216" t="s">
        <v>55</v>
      </c>
      <c r="C48" s="232">
        <v>12.25</v>
      </c>
      <c r="D48" s="208" t="s">
        <v>579</v>
      </c>
    </row>
    <row r="49" spans="1:4" s="196" customFormat="1" ht="16.5" thickBot="1">
      <c r="A49" s="219" t="s">
        <v>66</v>
      </c>
      <c r="B49" s="238" t="s">
        <v>55</v>
      </c>
      <c r="C49" s="244">
        <v>6.46</v>
      </c>
      <c r="D49" s="221" t="s">
        <v>580</v>
      </c>
    </row>
    <row r="50" spans="1:4" s="226" customFormat="1" ht="21.75" customHeight="1">
      <c r="A50" s="222" t="s">
        <v>67</v>
      </c>
      <c r="B50" s="245"/>
      <c r="C50" s="241"/>
      <c r="D50" s="225"/>
    </row>
    <row r="51" spans="1:4" s="196" customFormat="1" ht="15.75">
      <c r="A51" s="205" t="s">
        <v>68</v>
      </c>
      <c r="B51" s="216" t="s">
        <v>55</v>
      </c>
      <c r="C51" s="246">
        <v>19</v>
      </c>
      <c r="D51" s="243" t="s">
        <v>581</v>
      </c>
    </row>
    <row r="52" spans="1:4" s="196" customFormat="1" ht="16.5" thickBot="1">
      <c r="A52" s="219" t="s">
        <v>69</v>
      </c>
      <c r="B52" s="238" t="s">
        <v>583</v>
      </c>
      <c r="C52" s="247">
        <v>44</v>
      </c>
      <c r="D52" s="221" t="s">
        <v>582</v>
      </c>
    </row>
    <row r="53" spans="1:4" hidden="1">
      <c r="A53" s="248" t="s">
        <v>70</v>
      </c>
      <c r="B53" s="249" t="s">
        <v>55</v>
      </c>
      <c r="C53" s="250"/>
      <c r="D53" s="251"/>
    </row>
    <row r="54" spans="1:4" ht="15.75" hidden="1" thickBot="1">
      <c r="A54" s="252" t="s">
        <v>71</v>
      </c>
      <c r="B54" s="253" t="s">
        <v>72</v>
      </c>
      <c r="C54" s="254"/>
      <c r="D54" s="255"/>
    </row>
    <row r="56" spans="1:4">
      <c r="A56" s="256"/>
      <c r="B56" s="256"/>
      <c r="C56" s="257"/>
      <c r="D56" s="255"/>
    </row>
  </sheetData>
  <phoneticPr fontId="36" type="noConversion"/>
  <conditionalFormatting sqref="C23:C27">
    <cfRule type="cellIs" dxfId="22" priority="1" operator="equal">
      <formula>"Darlig"</formula>
    </cfRule>
    <cfRule type="cellIs" dxfId="21" priority="2" operator="equal">
      <formula>"Mangelfull"</formula>
    </cfRule>
    <cfRule type="cellIs" dxfId="20" priority="3" operator="equal">
      <formula>"God"</formula>
    </cfRule>
  </conditionalFormatting>
  <hyperlinks>
    <hyperlink ref="A2" r:id="rId1" xr:uid="{A2EC501B-01C2-4DD6-9761-DE160C0EE0D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0875-281D-4D81-BF4A-6355300B9DC7}">
  <dimension ref="A1:N87"/>
  <sheetViews>
    <sheetView workbookViewId="0">
      <selection activeCell="A31" sqref="A31"/>
    </sheetView>
  </sheetViews>
  <sheetFormatPr baseColWidth="10" defaultColWidth="11.5703125" defaultRowHeight="15"/>
  <cols>
    <col min="1" max="1" width="60.85546875" style="11" customWidth="1"/>
    <col min="2" max="2" width="20" style="11" customWidth="1"/>
    <col min="3" max="3" width="13" style="11" customWidth="1"/>
    <col min="4" max="4" width="13.42578125" style="11" customWidth="1"/>
    <col min="5" max="5" width="99.5703125" style="11" customWidth="1"/>
    <col min="6" max="16384" width="11.5703125" style="11"/>
  </cols>
  <sheetData>
    <row r="1" spans="1:9" ht="23.25">
      <c r="A1" s="9" t="s">
        <v>398</v>
      </c>
      <c r="B1" s="10"/>
      <c r="C1" s="9"/>
    </row>
    <row r="2" spans="1:9" ht="20.25" customHeight="1" thickBot="1">
      <c r="A2" s="10" t="s">
        <v>330</v>
      </c>
      <c r="B2" s="10" t="s">
        <v>331</v>
      </c>
    </row>
    <row r="3" spans="1:9" s="13" customFormat="1" ht="20.25" customHeight="1">
      <c r="A3" s="12" t="s">
        <v>332</v>
      </c>
      <c r="B3" s="42" t="s">
        <v>1</v>
      </c>
      <c r="C3" s="64" t="s">
        <v>399</v>
      </c>
      <c r="D3" s="65" t="s">
        <v>400</v>
      </c>
      <c r="E3" s="145" t="s">
        <v>401</v>
      </c>
    </row>
    <row r="4" spans="1:9" s="13" customFormat="1" ht="20.25" customHeight="1" thickBot="1">
      <c r="A4" s="14" t="s">
        <v>116</v>
      </c>
      <c r="B4" s="43" t="s">
        <v>91</v>
      </c>
      <c r="C4" s="66" t="s">
        <v>130</v>
      </c>
      <c r="D4" s="67" t="s">
        <v>131</v>
      </c>
      <c r="E4" s="146" t="s">
        <v>402</v>
      </c>
    </row>
    <row r="5" spans="1:9" s="7" customFormat="1" ht="21.75" customHeight="1">
      <c r="A5" s="102" t="s">
        <v>333</v>
      </c>
      <c r="B5" s="103"/>
      <c r="C5" s="103"/>
      <c r="D5" s="103"/>
      <c r="E5" s="147"/>
      <c r="F5" s="153"/>
      <c r="G5" s="153"/>
      <c r="H5" s="153"/>
      <c r="I5" s="153"/>
    </row>
    <row r="6" spans="1:9" ht="17.25">
      <c r="A6" s="15" t="s">
        <v>414</v>
      </c>
      <c r="B6" s="44" t="s">
        <v>3</v>
      </c>
      <c r="C6" s="17">
        <v>7672</v>
      </c>
      <c r="D6" s="18">
        <v>98282</v>
      </c>
      <c r="E6" s="148"/>
    </row>
    <row r="7" spans="1:9" ht="15" customHeight="1">
      <c r="A7" s="15" t="s">
        <v>334</v>
      </c>
      <c r="B7" s="44" t="s">
        <v>8</v>
      </c>
      <c r="C7" s="17">
        <v>0</v>
      </c>
      <c r="D7" s="18">
        <v>0</v>
      </c>
      <c r="E7" s="148"/>
    </row>
    <row r="8" spans="1:9" ht="15" customHeight="1">
      <c r="A8" s="15" t="s">
        <v>335</v>
      </c>
      <c r="B8" s="44" t="s">
        <v>8</v>
      </c>
      <c r="C8" s="17">
        <v>100</v>
      </c>
      <c r="D8" s="18">
        <v>100</v>
      </c>
      <c r="E8" s="148"/>
    </row>
    <row r="9" spans="1:9" ht="15" customHeight="1">
      <c r="A9" s="15" t="s">
        <v>336</v>
      </c>
      <c r="B9" s="44" t="s">
        <v>8</v>
      </c>
      <c r="C9" s="17">
        <v>0</v>
      </c>
      <c r="D9" s="18">
        <v>0</v>
      </c>
      <c r="E9" s="148"/>
    </row>
    <row r="10" spans="1:9" ht="15" customHeight="1">
      <c r="A10" s="15" t="s">
        <v>337</v>
      </c>
      <c r="B10" s="44" t="s">
        <v>338</v>
      </c>
      <c r="C10" s="17">
        <v>448</v>
      </c>
      <c r="D10" s="18">
        <v>268</v>
      </c>
      <c r="E10" s="148"/>
    </row>
    <row r="11" spans="1:9" ht="15" customHeight="1">
      <c r="A11" s="15" t="s">
        <v>339</v>
      </c>
      <c r="B11" s="44" t="s">
        <v>340</v>
      </c>
      <c r="C11" s="17">
        <v>7672</v>
      </c>
      <c r="D11" s="18">
        <v>111404</v>
      </c>
      <c r="E11" s="148"/>
    </row>
    <row r="12" spans="1:9" ht="15" customHeight="1" thickBot="1">
      <c r="A12" s="16" t="s">
        <v>341</v>
      </c>
      <c r="B12" s="45" t="s">
        <v>342</v>
      </c>
      <c r="C12" s="31">
        <v>40</v>
      </c>
      <c r="D12" s="56">
        <v>168</v>
      </c>
      <c r="E12" s="149"/>
    </row>
    <row r="13" spans="1:9" s="7" customFormat="1" ht="21.75" customHeight="1">
      <c r="A13" s="102" t="s">
        <v>343</v>
      </c>
      <c r="B13" s="103" t="s">
        <v>344</v>
      </c>
      <c r="C13" s="103"/>
      <c r="D13" s="103"/>
      <c r="E13" s="147"/>
      <c r="F13" s="153"/>
      <c r="G13" s="153"/>
      <c r="H13" s="153"/>
      <c r="I13" s="153"/>
    </row>
    <row r="14" spans="1:9" ht="15" customHeight="1">
      <c r="A14" s="17" t="s">
        <v>345</v>
      </c>
      <c r="B14" s="40" t="s">
        <v>24</v>
      </c>
      <c r="C14" s="17">
        <v>100</v>
      </c>
      <c r="D14" s="18">
        <v>100</v>
      </c>
      <c r="E14" s="148"/>
    </row>
    <row r="15" spans="1:9" ht="15" customHeight="1">
      <c r="A15" s="17" t="s">
        <v>346</v>
      </c>
      <c r="B15" s="40" t="s">
        <v>24</v>
      </c>
      <c r="C15" s="17">
        <v>100</v>
      </c>
      <c r="D15" s="18">
        <v>100</v>
      </c>
      <c r="E15" s="148"/>
    </row>
    <row r="16" spans="1:9" ht="15" customHeight="1">
      <c r="A16" s="17" t="s">
        <v>347</v>
      </c>
      <c r="B16" s="46" t="s">
        <v>8</v>
      </c>
      <c r="C16" s="17">
        <v>100</v>
      </c>
      <c r="D16" s="18">
        <v>100</v>
      </c>
      <c r="E16" s="148"/>
    </row>
    <row r="17" spans="1:14" ht="15" customHeight="1">
      <c r="A17" s="20" t="s">
        <v>348</v>
      </c>
      <c r="B17" s="46" t="s">
        <v>8</v>
      </c>
      <c r="C17" s="17">
        <v>100</v>
      </c>
      <c r="D17" s="18">
        <v>93</v>
      </c>
      <c r="E17" s="148"/>
    </row>
    <row r="18" spans="1:14" ht="15" customHeight="1">
      <c r="A18" s="15" t="s">
        <v>416</v>
      </c>
      <c r="B18" s="47">
        <v>0.4</v>
      </c>
      <c r="C18" s="17" t="s">
        <v>33</v>
      </c>
      <c r="D18" s="18" t="s">
        <v>33</v>
      </c>
      <c r="E18" s="148"/>
    </row>
    <row r="19" spans="1:14" ht="15" customHeight="1">
      <c r="A19" s="15" t="s">
        <v>417</v>
      </c>
      <c r="B19" s="47">
        <v>0.15</v>
      </c>
      <c r="C19" s="17" t="s">
        <v>33</v>
      </c>
      <c r="D19" s="18" t="s">
        <v>33</v>
      </c>
      <c r="E19" s="148"/>
    </row>
    <row r="20" spans="1:14" ht="15" customHeight="1">
      <c r="A20" s="15" t="s">
        <v>418</v>
      </c>
      <c r="B20" s="47">
        <v>0.15</v>
      </c>
      <c r="C20" s="17" t="s">
        <v>33</v>
      </c>
      <c r="D20" s="18" t="s">
        <v>33</v>
      </c>
      <c r="E20" s="148"/>
    </row>
    <row r="21" spans="1:14" ht="15" customHeight="1">
      <c r="A21" s="15" t="s">
        <v>419</v>
      </c>
      <c r="B21" s="47">
        <v>0.1</v>
      </c>
      <c r="C21" s="17" t="s">
        <v>33</v>
      </c>
      <c r="D21" s="18" t="s">
        <v>32</v>
      </c>
      <c r="E21" s="148"/>
    </row>
    <row r="22" spans="1:14" ht="15" customHeight="1">
      <c r="A22" s="15" t="s">
        <v>420</v>
      </c>
      <c r="B22" s="47">
        <v>0.2</v>
      </c>
      <c r="C22" s="17" t="s">
        <v>249</v>
      </c>
      <c r="D22" s="18" t="s">
        <v>249</v>
      </c>
      <c r="E22" s="148"/>
    </row>
    <row r="23" spans="1:14" ht="15" customHeight="1" thickBot="1">
      <c r="A23" s="21" t="s">
        <v>421</v>
      </c>
      <c r="B23" s="48" t="s">
        <v>349</v>
      </c>
      <c r="C23" s="57">
        <v>3.2</v>
      </c>
      <c r="D23" s="58">
        <v>3</v>
      </c>
      <c r="E23" s="149"/>
    </row>
    <row r="24" spans="1:14" s="7" customFormat="1" ht="21.75" customHeight="1">
      <c r="A24" s="102" t="s">
        <v>173</v>
      </c>
      <c r="B24" s="103"/>
      <c r="C24" s="103"/>
      <c r="D24" s="103"/>
      <c r="E24" s="147"/>
      <c r="F24" s="153"/>
      <c r="G24" s="153"/>
      <c r="H24" s="153"/>
      <c r="I24" s="153"/>
    </row>
    <row r="25" spans="1:14" s="24" customFormat="1" ht="15" customHeight="1">
      <c r="A25" s="23" t="s">
        <v>350</v>
      </c>
      <c r="B25" s="49" t="s">
        <v>351</v>
      </c>
      <c r="C25" s="17">
        <v>140</v>
      </c>
      <c r="D25" s="18">
        <v>105</v>
      </c>
      <c r="E25" s="148"/>
      <c r="F25" s="11"/>
      <c r="G25" s="11"/>
      <c r="H25" s="11"/>
      <c r="I25" s="11"/>
      <c r="J25" s="11"/>
      <c r="K25" s="11"/>
      <c r="L25" s="11"/>
      <c r="M25" s="11"/>
      <c r="N25" s="11"/>
    </row>
    <row r="26" spans="1:14" s="24" customFormat="1" ht="15" customHeight="1">
      <c r="A26" s="23" t="s">
        <v>352</v>
      </c>
      <c r="B26" s="49" t="s">
        <v>353</v>
      </c>
      <c r="C26" s="59">
        <v>8</v>
      </c>
      <c r="D26" s="18">
        <v>21</v>
      </c>
      <c r="E26" s="148"/>
      <c r="F26" s="11"/>
      <c r="G26" s="11"/>
      <c r="H26" s="11"/>
      <c r="I26" s="11"/>
      <c r="J26" s="11"/>
      <c r="K26" s="11"/>
      <c r="L26" s="11"/>
      <c r="M26" s="11"/>
      <c r="N26" s="11"/>
    </row>
    <row r="27" spans="1:14" s="24" customFormat="1" ht="15" customHeight="1">
      <c r="A27" s="23" t="s">
        <v>352</v>
      </c>
      <c r="B27" s="49" t="s">
        <v>354</v>
      </c>
      <c r="C27" s="17">
        <v>44</v>
      </c>
      <c r="D27" s="18">
        <v>47</v>
      </c>
      <c r="E27" s="148"/>
      <c r="F27" s="11"/>
      <c r="G27" s="11"/>
      <c r="H27" s="11"/>
      <c r="I27" s="11"/>
      <c r="J27" s="11"/>
      <c r="K27" s="11"/>
      <c r="L27" s="11"/>
      <c r="M27" s="11"/>
      <c r="N27" s="11"/>
    </row>
    <row r="28" spans="1:14" s="24" customFormat="1" ht="15" customHeight="1">
      <c r="A28" s="17" t="s">
        <v>355</v>
      </c>
      <c r="B28" s="40" t="s">
        <v>356</v>
      </c>
      <c r="C28" s="17">
        <v>2E-3</v>
      </c>
      <c r="D28" s="18">
        <v>0.24</v>
      </c>
      <c r="E28" s="148"/>
      <c r="F28" s="11"/>
      <c r="G28" s="11"/>
      <c r="H28" s="11"/>
      <c r="I28" s="11"/>
      <c r="J28" s="11"/>
      <c r="K28" s="11"/>
      <c r="L28" s="11"/>
      <c r="M28" s="11"/>
      <c r="N28" s="11"/>
    </row>
    <row r="29" spans="1:14" s="24" customFormat="1" ht="15" customHeight="1">
      <c r="A29" s="17" t="s">
        <v>357</v>
      </c>
      <c r="B29" s="50" t="s">
        <v>356</v>
      </c>
      <c r="C29" s="17">
        <v>6.2E-2</v>
      </c>
      <c r="D29" s="18">
        <v>0.84</v>
      </c>
      <c r="E29" s="148"/>
      <c r="F29" s="11"/>
      <c r="G29" s="11"/>
      <c r="H29" s="11"/>
      <c r="I29" s="11"/>
      <c r="J29" s="11"/>
      <c r="K29" s="11"/>
      <c r="L29" s="11"/>
      <c r="M29" s="11"/>
      <c r="N29" s="11"/>
    </row>
    <row r="30" spans="1:14" s="24" customFormat="1" ht="15" customHeight="1">
      <c r="A30" s="17" t="s">
        <v>358</v>
      </c>
      <c r="B30" s="40" t="s">
        <v>359</v>
      </c>
      <c r="C30" s="17">
        <v>2.1000000000000001E-2</v>
      </c>
      <c r="D30" s="18">
        <v>1.7000000000000001E-2</v>
      </c>
      <c r="E30" s="148"/>
      <c r="F30" s="11"/>
      <c r="G30" s="11"/>
      <c r="H30" s="11"/>
      <c r="I30" s="11"/>
      <c r="J30" s="11"/>
      <c r="K30" s="11"/>
      <c r="L30" s="11"/>
      <c r="M30" s="11"/>
      <c r="N30" s="11"/>
    </row>
    <row r="31" spans="1:14" s="24" customFormat="1" ht="15" customHeight="1">
      <c r="A31" s="25" t="s">
        <v>360</v>
      </c>
      <c r="B31" s="50" t="s">
        <v>17</v>
      </c>
      <c r="C31" s="17">
        <v>0</v>
      </c>
      <c r="D31" s="18">
        <v>0.49</v>
      </c>
      <c r="E31" s="148"/>
      <c r="F31" s="11"/>
      <c r="G31" s="11"/>
      <c r="H31" s="11"/>
      <c r="I31" s="11"/>
      <c r="J31" s="11"/>
      <c r="K31" s="11"/>
      <c r="L31" s="11"/>
      <c r="M31" s="11"/>
      <c r="N31" s="11"/>
    </row>
    <row r="32" spans="1:14" s="24" customFormat="1" ht="15" customHeight="1">
      <c r="A32" s="17" t="s">
        <v>361</v>
      </c>
      <c r="B32" s="40" t="s">
        <v>17</v>
      </c>
      <c r="C32" s="17">
        <v>0.66</v>
      </c>
      <c r="D32" s="18">
        <v>1.4</v>
      </c>
      <c r="E32" s="148"/>
      <c r="F32" s="11"/>
      <c r="G32" s="11"/>
      <c r="H32" s="11"/>
      <c r="I32" s="11"/>
      <c r="J32" s="11"/>
      <c r="K32" s="11"/>
      <c r="L32" s="11"/>
      <c r="M32" s="11"/>
      <c r="N32" s="11"/>
    </row>
    <row r="33" spans="1:14" s="24" customFormat="1" ht="15" customHeight="1">
      <c r="A33" s="17" t="s">
        <v>422</v>
      </c>
      <c r="B33" s="40" t="s">
        <v>17</v>
      </c>
      <c r="C33" s="17">
        <v>0.72</v>
      </c>
      <c r="D33" s="18">
        <v>0.76</v>
      </c>
      <c r="E33" s="148"/>
      <c r="F33" s="11"/>
      <c r="G33" s="11"/>
      <c r="H33" s="11"/>
      <c r="I33" s="11"/>
      <c r="J33" s="11"/>
      <c r="K33" s="11"/>
      <c r="L33" s="11"/>
      <c r="M33" s="11"/>
      <c r="N33" s="11"/>
    </row>
    <row r="34" spans="1:14" s="24" customFormat="1" ht="15" customHeight="1">
      <c r="A34" s="25" t="s">
        <v>362</v>
      </c>
      <c r="B34" s="50" t="s">
        <v>363</v>
      </c>
      <c r="C34" s="17">
        <v>0</v>
      </c>
      <c r="D34" s="18">
        <v>35</v>
      </c>
      <c r="E34" s="148"/>
      <c r="F34" s="11"/>
      <c r="G34" s="11"/>
      <c r="H34" s="11"/>
      <c r="I34" s="11"/>
      <c r="J34" s="11"/>
      <c r="K34" s="11"/>
      <c r="L34" s="11"/>
      <c r="M34" s="11"/>
      <c r="N34" s="11"/>
    </row>
    <row r="35" spans="1:14" s="24" customFormat="1" ht="15" customHeight="1">
      <c r="A35" s="26" t="s">
        <v>364</v>
      </c>
      <c r="B35" s="51" t="s">
        <v>365</v>
      </c>
      <c r="C35" s="17"/>
      <c r="D35" s="18">
        <v>23</v>
      </c>
      <c r="E35" s="148"/>
      <c r="F35" s="11"/>
      <c r="G35" s="11"/>
      <c r="H35" s="11"/>
      <c r="I35" s="11"/>
      <c r="J35" s="11"/>
      <c r="K35" s="11"/>
      <c r="L35" s="11"/>
      <c r="M35" s="11"/>
      <c r="N35" s="11"/>
    </row>
    <row r="36" spans="1:14" s="24" customFormat="1" ht="15" customHeight="1">
      <c r="A36" s="26" t="s">
        <v>411</v>
      </c>
      <c r="B36" s="51" t="s">
        <v>366</v>
      </c>
      <c r="C36" s="60" t="s">
        <v>132</v>
      </c>
      <c r="D36" s="27">
        <v>25433</v>
      </c>
      <c r="E36" s="148"/>
      <c r="F36" s="11"/>
      <c r="G36" s="11"/>
      <c r="H36" s="11"/>
      <c r="I36" s="11"/>
      <c r="J36" s="11"/>
      <c r="K36" s="11"/>
      <c r="L36" s="11"/>
      <c r="M36" s="11"/>
      <c r="N36" s="11"/>
    </row>
    <row r="37" spans="1:14" s="24" customFormat="1" ht="15" customHeight="1">
      <c r="A37" s="25" t="s">
        <v>410</v>
      </c>
      <c r="B37" s="50" t="s">
        <v>367</v>
      </c>
      <c r="C37" s="60" t="s">
        <v>132</v>
      </c>
      <c r="D37" s="27">
        <v>48</v>
      </c>
      <c r="E37" s="148"/>
      <c r="F37" s="11"/>
      <c r="G37" s="11"/>
      <c r="H37" s="11"/>
      <c r="I37" s="11"/>
      <c r="J37" s="11"/>
      <c r="K37" s="11"/>
      <c r="L37" s="11"/>
      <c r="M37" s="11"/>
      <c r="N37" s="11"/>
    </row>
    <row r="38" spans="1:14" s="24" customFormat="1" ht="15" customHeight="1">
      <c r="A38" s="25" t="s">
        <v>412</v>
      </c>
      <c r="B38" s="50" t="s">
        <v>367</v>
      </c>
      <c r="C38" s="60" t="s">
        <v>132</v>
      </c>
      <c r="D38" s="27">
        <v>12</v>
      </c>
      <c r="E38" s="148"/>
      <c r="F38" s="11"/>
      <c r="G38" s="11"/>
      <c r="H38" s="11"/>
      <c r="I38" s="11"/>
      <c r="J38" s="11"/>
      <c r="K38" s="11"/>
      <c r="L38" s="11"/>
      <c r="M38" s="11"/>
      <c r="N38" s="11"/>
    </row>
    <row r="39" spans="1:14" s="24" customFormat="1" ht="15" customHeight="1" thickBot="1">
      <c r="A39" s="68" t="s">
        <v>413</v>
      </c>
      <c r="B39" s="69" t="s">
        <v>52</v>
      </c>
      <c r="C39" s="61" t="s">
        <v>132</v>
      </c>
      <c r="D39" s="28">
        <v>0</v>
      </c>
      <c r="E39" s="149"/>
      <c r="F39" s="11"/>
      <c r="G39" s="11"/>
      <c r="H39" s="11"/>
      <c r="I39" s="11"/>
      <c r="J39" s="11"/>
      <c r="K39" s="11"/>
      <c r="L39" s="11"/>
      <c r="M39" s="11"/>
      <c r="N39" s="11"/>
    </row>
    <row r="40" spans="1:14" s="7" customFormat="1" ht="21.75" customHeight="1">
      <c r="A40" s="102" t="s">
        <v>368</v>
      </c>
      <c r="B40" s="103"/>
      <c r="C40" s="103"/>
      <c r="D40" s="103"/>
      <c r="E40" s="147"/>
      <c r="F40" s="153"/>
      <c r="G40" s="153"/>
      <c r="H40" s="153"/>
      <c r="I40" s="153"/>
    </row>
    <row r="41" spans="1:14" s="24" customFormat="1" ht="15" customHeight="1">
      <c r="A41" s="29" t="s">
        <v>369</v>
      </c>
      <c r="B41" s="53" t="s">
        <v>370</v>
      </c>
      <c r="C41" s="62">
        <v>198</v>
      </c>
      <c r="D41" s="27">
        <v>25</v>
      </c>
      <c r="E41" s="148"/>
      <c r="F41" s="11"/>
      <c r="G41" s="11"/>
      <c r="H41" s="11"/>
      <c r="I41" s="11"/>
      <c r="J41" s="11"/>
      <c r="K41" s="11"/>
      <c r="L41" s="11"/>
      <c r="M41" s="11"/>
      <c r="N41" s="11"/>
    </row>
    <row r="42" spans="1:14" s="24" customFormat="1" ht="15" customHeight="1">
      <c r="A42" s="17" t="s">
        <v>371</v>
      </c>
      <c r="B42" s="40" t="s">
        <v>372</v>
      </c>
      <c r="C42" s="62">
        <v>0</v>
      </c>
      <c r="D42" s="27">
        <v>203</v>
      </c>
      <c r="E42" s="148"/>
      <c r="F42" s="11"/>
      <c r="G42" s="11"/>
      <c r="H42" s="11"/>
      <c r="I42" s="11"/>
      <c r="J42" s="11"/>
      <c r="K42" s="11"/>
      <c r="L42" s="11"/>
      <c r="M42" s="11"/>
      <c r="N42" s="11"/>
    </row>
    <row r="43" spans="1:14" s="24" customFormat="1" ht="15" customHeight="1">
      <c r="A43" s="29" t="s">
        <v>373</v>
      </c>
      <c r="B43" s="53" t="s">
        <v>370</v>
      </c>
      <c r="C43" s="62">
        <v>918</v>
      </c>
      <c r="D43" s="27">
        <v>595</v>
      </c>
      <c r="E43" s="148"/>
      <c r="F43" s="11"/>
      <c r="G43" s="11"/>
      <c r="H43" s="11"/>
      <c r="I43" s="11"/>
      <c r="J43" s="11"/>
      <c r="K43" s="11"/>
      <c r="L43" s="11"/>
      <c r="M43" s="11"/>
      <c r="N43" s="11"/>
    </row>
    <row r="44" spans="1:14" s="24" customFormat="1" ht="15" customHeight="1">
      <c r="A44" s="29" t="s">
        <v>374</v>
      </c>
      <c r="B44" s="53" t="s">
        <v>370</v>
      </c>
      <c r="C44" s="62">
        <v>0</v>
      </c>
      <c r="D44" s="27">
        <v>0</v>
      </c>
      <c r="E44" s="148"/>
      <c r="F44" s="11"/>
      <c r="G44" s="11"/>
      <c r="H44" s="11"/>
      <c r="I44" s="11"/>
      <c r="J44" s="11"/>
      <c r="K44" s="11"/>
      <c r="L44" s="11"/>
      <c r="M44" s="11"/>
      <c r="N44" s="11"/>
    </row>
    <row r="45" spans="1:14" s="24" customFormat="1" ht="15" customHeight="1">
      <c r="A45" s="17" t="s">
        <v>375</v>
      </c>
      <c r="B45" s="40" t="s">
        <v>372</v>
      </c>
      <c r="C45" s="62">
        <v>0</v>
      </c>
      <c r="D45" s="27">
        <v>13</v>
      </c>
      <c r="E45" s="148"/>
      <c r="F45" s="11"/>
      <c r="G45" s="11"/>
      <c r="H45" s="11"/>
      <c r="I45" s="11"/>
      <c r="J45" s="11"/>
      <c r="K45" s="11"/>
      <c r="L45" s="11"/>
      <c r="M45" s="11"/>
      <c r="N45" s="11"/>
    </row>
    <row r="46" spans="1:14" s="24" customFormat="1" ht="15" customHeight="1">
      <c r="A46" s="17" t="s">
        <v>376</v>
      </c>
      <c r="B46" s="40" t="s">
        <v>372</v>
      </c>
      <c r="C46" s="62">
        <v>286</v>
      </c>
      <c r="D46" s="27">
        <v>2.6</v>
      </c>
      <c r="E46" s="148"/>
      <c r="F46" s="11"/>
      <c r="G46" s="11"/>
      <c r="H46" s="11"/>
      <c r="I46" s="11"/>
      <c r="J46" s="11"/>
      <c r="K46" s="11"/>
      <c r="L46" s="11"/>
      <c r="M46" s="11"/>
      <c r="N46" s="11"/>
    </row>
    <row r="47" spans="1:14" s="24" customFormat="1" ht="15" customHeight="1">
      <c r="A47" s="17" t="s">
        <v>377</v>
      </c>
      <c r="B47" s="40" t="s">
        <v>372</v>
      </c>
      <c r="C47" s="62">
        <v>0</v>
      </c>
      <c r="D47" s="27">
        <v>325</v>
      </c>
      <c r="E47" s="148"/>
      <c r="F47" s="11"/>
      <c r="G47" s="11"/>
      <c r="H47" s="11"/>
      <c r="I47" s="11"/>
      <c r="J47" s="11"/>
      <c r="K47" s="11"/>
      <c r="L47" s="11"/>
      <c r="M47" s="11"/>
      <c r="N47" s="11"/>
    </row>
    <row r="48" spans="1:14" s="24" customFormat="1" ht="15" customHeight="1">
      <c r="A48" s="17" t="s">
        <v>378</v>
      </c>
      <c r="B48" s="40" t="s">
        <v>372</v>
      </c>
      <c r="C48" s="62">
        <v>1120</v>
      </c>
      <c r="D48" s="27">
        <v>964</v>
      </c>
      <c r="E48" s="148"/>
      <c r="F48" s="11"/>
      <c r="G48" s="11"/>
      <c r="H48" s="11"/>
      <c r="I48" s="11"/>
      <c r="J48" s="11"/>
      <c r="K48" s="11"/>
      <c r="L48" s="11"/>
      <c r="M48" s="11"/>
      <c r="N48" s="11"/>
    </row>
    <row r="49" spans="1:14" s="24" customFormat="1" ht="15" customHeight="1">
      <c r="A49" s="17" t="s">
        <v>379</v>
      </c>
      <c r="B49" s="40" t="s">
        <v>372</v>
      </c>
      <c r="C49" s="62">
        <v>0</v>
      </c>
      <c r="D49" s="27">
        <v>25</v>
      </c>
      <c r="E49" s="148"/>
      <c r="F49" s="11"/>
      <c r="G49" s="11"/>
      <c r="H49" s="11"/>
      <c r="I49" s="11"/>
      <c r="J49" s="11"/>
      <c r="K49" s="11"/>
      <c r="L49" s="11"/>
      <c r="M49" s="11"/>
      <c r="N49" s="11"/>
    </row>
    <row r="50" spans="1:14" s="30" customFormat="1" ht="15" customHeight="1">
      <c r="A50" s="17" t="s">
        <v>380</v>
      </c>
      <c r="B50" s="40" t="s">
        <v>372</v>
      </c>
      <c r="C50" s="62">
        <v>2521</v>
      </c>
      <c r="D50" s="27">
        <v>2076</v>
      </c>
      <c r="E50" s="150"/>
      <c r="F50" s="5"/>
      <c r="G50" s="5"/>
      <c r="H50" s="5"/>
      <c r="I50" s="5"/>
      <c r="J50" s="5"/>
      <c r="K50" s="5"/>
      <c r="L50" s="5"/>
      <c r="M50" s="5"/>
      <c r="N50" s="5"/>
    </row>
    <row r="51" spans="1:14" s="24" customFormat="1" ht="15" customHeight="1" thickBot="1">
      <c r="A51" s="31" t="s">
        <v>381</v>
      </c>
      <c r="B51" s="41" t="s">
        <v>382</v>
      </c>
      <c r="C51" s="63">
        <v>4792</v>
      </c>
      <c r="D51" s="28">
        <v>7338</v>
      </c>
      <c r="E51" s="149"/>
      <c r="F51" s="11"/>
      <c r="G51" s="11"/>
      <c r="H51" s="11"/>
      <c r="I51" s="11"/>
      <c r="J51" s="11"/>
      <c r="K51" s="11"/>
      <c r="L51" s="11"/>
      <c r="M51" s="11"/>
      <c r="N51" s="11"/>
    </row>
    <row r="52" spans="1:14" s="7" customFormat="1" ht="21.75" customHeight="1">
      <c r="A52" s="102" t="s">
        <v>409</v>
      </c>
      <c r="B52" s="103"/>
      <c r="C52" s="103"/>
      <c r="D52" s="103"/>
      <c r="E52" s="147"/>
      <c r="F52" s="153"/>
      <c r="G52" s="153"/>
      <c r="H52" s="153"/>
      <c r="I52" s="153"/>
    </row>
    <row r="53" spans="1:14" s="24" customFormat="1">
      <c r="A53" s="32" t="s">
        <v>383</v>
      </c>
      <c r="B53" s="49" t="s">
        <v>370</v>
      </c>
      <c r="C53" s="60" t="s">
        <v>132</v>
      </c>
      <c r="D53" s="27">
        <v>635</v>
      </c>
      <c r="E53" s="151"/>
      <c r="F53" s="11"/>
      <c r="G53" s="11"/>
      <c r="H53" s="11"/>
      <c r="I53" s="11"/>
      <c r="J53" s="11"/>
      <c r="K53" s="11"/>
      <c r="L53" s="11"/>
      <c r="M53" s="11"/>
      <c r="N53" s="11"/>
    </row>
    <row r="54" spans="1:14" s="24" customFormat="1">
      <c r="A54" s="32" t="s">
        <v>384</v>
      </c>
      <c r="B54" s="49" t="s">
        <v>370</v>
      </c>
      <c r="C54" s="60" t="s">
        <v>132</v>
      </c>
      <c r="D54" s="27">
        <v>640</v>
      </c>
      <c r="E54" s="151"/>
      <c r="F54" s="11"/>
      <c r="G54" s="11"/>
      <c r="H54" s="11"/>
      <c r="I54" s="11"/>
      <c r="J54" s="11"/>
      <c r="K54" s="11"/>
      <c r="L54" s="11"/>
      <c r="M54" s="11"/>
      <c r="N54" s="11"/>
    </row>
    <row r="55" spans="1:14" s="24" customFormat="1">
      <c r="A55" s="32" t="s">
        <v>385</v>
      </c>
      <c r="B55" s="49" t="s">
        <v>370</v>
      </c>
      <c r="C55" s="62">
        <v>0</v>
      </c>
      <c r="D55" s="27">
        <v>1741</v>
      </c>
      <c r="E55" s="151"/>
      <c r="F55" s="11"/>
      <c r="G55" s="11"/>
      <c r="H55" s="11"/>
      <c r="I55" s="11"/>
      <c r="J55" s="11"/>
      <c r="K55" s="11"/>
      <c r="L55" s="11"/>
      <c r="M55" s="11"/>
      <c r="N55" s="11"/>
    </row>
    <row r="56" spans="1:14" s="24" customFormat="1">
      <c r="A56" s="32" t="s">
        <v>386</v>
      </c>
      <c r="B56" s="49" t="s">
        <v>387</v>
      </c>
      <c r="C56" s="60" t="s">
        <v>132</v>
      </c>
      <c r="D56" s="27">
        <v>517</v>
      </c>
      <c r="E56" s="151"/>
      <c r="F56" s="11"/>
      <c r="G56" s="11"/>
      <c r="H56" s="11"/>
      <c r="I56" s="11"/>
      <c r="J56" s="11"/>
      <c r="K56" s="11"/>
      <c r="L56" s="11"/>
      <c r="M56" s="11"/>
      <c r="N56" s="11"/>
    </row>
    <row r="57" spans="1:14" s="24" customFormat="1">
      <c r="A57" s="32" t="s">
        <v>388</v>
      </c>
      <c r="B57" s="49" t="s">
        <v>387</v>
      </c>
      <c r="C57" s="60" t="s">
        <v>132</v>
      </c>
      <c r="D57" s="27">
        <v>862</v>
      </c>
      <c r="E57" s="151"/>
      <c r="F57" s="11"/>
      <c r="G57" s="11"/>
      <c r="H57" s="11"/>
      <c r="I57" s="11"/>
      <c r="J57" s="11"/>
      <c r="K57" s="11"/>
      <c r="L57" s="11"/>
      <c r="M57" s="11"/>
      <c r="N57" s="11"/>
    </row>
    <row r="58" spans="1:14" s="24" customFormat="1" ht="15.75" thickBot="1">
      <c r="A58" s="33" t="s">
        <v>389</v>
      </c>
      <c r="B58" s="52" t="s">
        <v>387</v>
      </c>
      <c r="C58" s="63">
        <v>0</v>
      </c>
      <c r="D58" s="28">
        <v>507</v>
      </c>
      <c r="E58" s="152"/>
      <c r="F58" s="11"/>
      <c r="G58" s="11"/>
      <c r="H58" s="11"/>
      <c r="I58" s="11"/>
      <c r="J58" s="11"/>
      <c r="K58" s="11"/>
      <c r="L58" s="11"/>
      <c r="M58" s="11"/>
      <c r="N58" s="11"/>
    </row>
    <row r="59" spans="1:14" ht="15.75" hidden="1" thickBot="1">
      <c r="A59" s="34" t="s">
        <v>390</v>
      </c>
      <c r="B59" s="19" t="s">
        <v>370</v>
      </c>
      <c r="C59" s="35">
        <v>3574</v>
      </c>
      <c r="D59" s="36">
        <v>1843</v>
      </c>
    </row>
    <row r="60" spans="1:14" ht="15.75" hidden="1" thickBot="1">
      <c r="A60" s="76" t="s">
        <v>391</v>
      </c>
      <c r="B60" s="22" t="s">
        <v>72</v>
      </c>
      <c r="C60" s="77">
        <v>23</v>
      </c>
      <c r="D60" s="78">
        <v>3.6</v>
      </c>
    </row>
    <row r="61" spans="1:14">
      <c r="A61" s="178" t="s">
        <v>415</v>
      </c>
      <c r="B61" s="178"/>
      <c r="C61" s="178"/>
      <c r="D61" s="178"/>
      <c r="E61" s="79"/>
    </row>
    <row r="62" spans="1:14">
      <c r="A62" s="143" t="s">
        <v>392</v>
      </c>
      <c r="B62" s="37"/>
      <c r="C62" s="37"/>
      <c r="D62" s="37"/>
    </row>
    <row r="63" spans="1:14" s="144" customFormat="1" ht="21.75" customHeight="1">
      <c r="A63" s="144" t="s">
        <v>393</v>
      </c>
    </row>
    <row r="64" spans="1:14">
      <c r="A64" s="39" t="s">
        <v>424</v>
      </c>
      <c r="B64" s="37"/>
      <c r="C64" s="37"/>
      <c r="D64" s="37"/>
    </row>
    <row r="65" spans="1:4">
      <c r="A65" s="39" t="s">
        <v>394</v>
      </c>
      <c r="B65" s="37"/>
      <c r="C65" s="37"/>
      <c r="D65" s="37"/>
    </row>
    <row r="66" spans="1:4">
      <c r="A66" s="39" t="s">
        <v>395</v>
      </c>
      <c r="B66" s="37"/>
      <c r="C66" s="37"/>
      <c r="D66" s="37"/>
    </row>
    <row r="67" spans="1:4">
      <c r="A67" s="39" t="s">
        <v>425</v>
      </c>
      <c r="B67" s="37"/>
      <c r="C67" s="37"/>
      <c r="D67" s="37"/>
    </row>
    <row r="68" spans="1:4">
      <c r="A68" s="39" t="s">
        <v>426</v>
      </c>
      <c r="B68" s="37"/>
      <c r="C68" s="37"/>
      <c r="D68" s="37"/>
    </row>
    <row r="69" spans="1:4">
      <c r="A69" s="39" t="s">
        <v>427</v>
      </c>
      <c r="B69" s="37"/>
      <c r="C69" s="37"/>
      <c r="D69" s="37"/>
    </row>
    <row r="70" spans="1:4">
      <c r="A70" s="39" t="s">
        <v>428</v>
      </c>
      <c r="B70" s="37"/>
      <c r="C70" s="37"/>
      <c r="D70" s="37"/>
    </row>
    <row r="71" spans="1:4">
      <c r="A71" s="39" t="s">
        <v>423</v>
      </c>
      <c r="B71" s="37"/>
      <c r="C71" s="37"/>
      <c r="D71" s="37"/>
    </row>
    <row r="72" spans="1:4">
      <c r="A72" s="39" t="s">
        <v>429</v>
      </c>
      <c r="B72" s="37"/>
      <c r="C72" s="37"/>
      <c r="D72" s="37"/>
    </row>
    <row r="73" spans="1:4">
      <c r="A73" s="39" t="s">
        <v>430</v>
      </c>
      <c r="B73" s="37"/>
      <c r="C73" s="37"/>
      <c r="D73" s="37"/>
    </row>
    <row r="74" spans="1:4">
      <c r="A74" s="39" t="s">
        <v>396</v>
      </c>
      <c r="B74" s="37"/>
      <c r="C74" s="37"/>
      <c r="D74" s="37"/>
    </row>
    <row r="75" spans="1:4">
      <c r="A75" s="39" t="s">
        <v>397</v>
      </c>
      <c r="B75" s="37"/>
      <c r="C75" s="37"/>
      <c r="D75" s="37"/>
    </row>
    <row r="76" spans="1:4">
      <c r="A76" s="38"/>
      <c r="B76" s="37"/>
      <c r="C76" s="37"/>
      <c r="D76" s="37"/>
    </row>
    <row r="77" spans="1:4">
      <c r="A77" s="38"/>
      <c r="B77" s="37"/>
      <c r="C77" s="37"/>
      <c r="D77" s="37"/>
    </row>
    <row r="78" spans="1:4">
      <c r="A78" s="39"/>
      <c r="B78" s="37"/>
      <c r="C78" s="37"/>
      <c r="D78" s="37"/>
    </row>
    <row r="79" spans="1:4" ht="24.75" customHeight="1">
      <c r="A79" s="179"/>
      <c r="B79" s="179"/>
      <c r="C79" s="180"/>
      <c r="D79" s="180"/>
    </row>
    <row r="80" spans="1:4" ht="23.25" customHeight="1">
      <c r="A80" s="179"/>
      <c r="B80" s="179"/>
      <c r="C80" s="71"/>
      <c r="D80" s="71"/>
    </row>
    <row r="81" spans="1:4">
      <c r="A81" s="38"/>
      <c r="B81" s="72"/>
      <c r="C81" s="73"/>
      <c r="D81" s="73"/>
    </row>
    <row r="82" spans="1:4">
      <c r="A82" s="39"/>
      <c r="B82" s="74"/>
      <c r="C82" s="74"/>
      <c r="D82" s="75"/>
    </row>
    <row r="83" spans="1:4">
      <c r="A83" s="39"/>
      <c r="B83" s="74"/>
      <c r="C83" s="74"/>
      <c r="D83" s="75"/>
    </row>
    <row r="84" spans="1:4">
      <c r="A84" s="39"/>
      <c r="B84" s="74"/>
      <c r="C84" s="74"/>
      <c r="D84" s="75"/>
    </row>
    <row r="85" spans="1:4">
      <c r="A85" s="39"/>
      <c r="B85" s="74"/>
      <c r="C85" s="74"/>
      <c r="D85" s="75"/>
    </row>
    <row r="86" spans="1:4">
      <c r="A86" s="39"/>
      <c r="B86" s="74"/>
      <c r="C86" s="74"/>
      <c r="D86" s="75"/>
    </row>
    <row r="87" spans="1:4" ht="15" customHeight="1">
      <c r="A87" s="38"/>
      <c r="B87" s="181"/>
      <c r="C87" s="181"/>
      <c r="D87" s="181"/>
    </row>
  </sheetData>
  <mergeCells count="5">
    <mergeCell ref="A61:D61"/>
    <mergeCell ref="A79:A80"/>
    <mergeCell ref="B79:B80"/>
    <mergeCell ref="C79:D79"/>
    <mergeCell ref="B87:D87"/>
  </mergeCells>
  <conditionalFormatting sqref="C18:D22">
    <cfRule type="cellIs" dxfId="19" priority="1" operator="equal">
      <formula>"Ikke krav"</formula>
    </cfRule>
    <cfRule type="cellIs" dxfId="18" priority="2" operator="equal">
      <formula>"Dårlig"</formula>
    </cfRule>
    <cfRule type="cellIs" dxfId="17" priority="3" operator="equal">
      <formula>"Mangelfull"</formula>
    </cfRule>
    <cfRule type="cellIs" dxfId="16" priority="4" operator="equal">
      <formula>"God"</formula>
    </cfRule>
  </conditionalFormatting>
  <conditionalFormatting sqref="C23:D23 C25:D36 C37 C38:D39 C41:D51 C53:D58">
    <cfRule type="cellIs" dxfId="15" priority="6" operator="equal">
      <formula>"MD"</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B45A5-DF40-42C8-8E95-0C3F016519DA}">
  <dimension ref="A1:G45"/>
  <sheetViews>
    <sheetView workbookViewId="0">
      <selection sqref="A1:XFD1048576"/>
    </sheetView>
  </sheetViews>
  <sheetFormatPr baseColWidth="10" defaultColWidth="9.140625" defaultRowHeight="15.75"/>
  <cols>
    <col min="1" max="1" width="45" style="196" customWidth="1"/>
    <col min="2" max="2" width="19.140625" style="196" customWidth="1"/>
    <col min="3" max="6" width="12.7109375" style="196" customWidth="1"/>
    <col min="7" max="7" width="255.7109375" style="196" customWidth="1"/>
    <col min="8" max="16384" width="9.140625" style="196"/>
  </cols>
  <sheetData>
    <row r="1" spans="1:7" s="340" customFormat="1" ht="21">
      <c r="A1" s="339" t="s">
        <v>896</v>
      </c>
      <c r="C1" s="260" t="s">
        <v>732</v>
      </c>
      <c r="E1" s="341"/>
    </row>
    <row r="2" spans="1:7" s="265" customFormat="1" ht="18.75">
      <c r="A2" s="342" t="s">
        <v>758</v>
      </c>
      <c r="B2" s="343"/>
      <c r="E2" s="344"/>
    </row>
    <row r="3" spans="1:7" ht="11.25" customHeight="1" thickBot="1">
      <c r="A3" s="345"/>
      <c r="B3" s="234"/>
      <c r="E3" s="346"/>
    </row>
    <row r="4" spans="1:7" s="182" customFormat="1" ht="21.75" customHeight="1">
      <c r="A4" s="347" t="s">
        <v>74</v>
      </c>
      <c r="B4" s="348" t="s">
        <v>115</v>
      </c>
      <c r="C4" s="348" t="s">
        <v>404</v>
      </c>
      <c r="D4" s="348" t="s">
        <v>404</v>
      </c>
      <c r="E4" s="348" t="s">
        <v>404</v>
      </c>
      <c r="F4" s="348" t="s">
        <v>404</v>
      </c>
      <c r="G4" s="349" t="s">
        <v>401</v>
      </c>
    </row>
    <row r="5" spans="1:7" s="288" customFormat="1">
      <c r="A5" s="350" t="s">
        <v>116</v>
      </c>
      <c r="B5" s="351" t="s">
        <v>117</v>
      </c>
      <c r="C5" s="351" t="s">
        <v>130</v>
      </c>
      <c r="D5" s="351" t="s">
        <v>131</v>
      </c>
      <c r="E5" s="351" t="s">
        <v>75</v>
      </c>
      <c r="F5" s="352" t="s">
        <v>75</v>
      </c>
      <c r="G5" s="353"/>
    </row>
    <row r="6" spans="1:7" s="288" customFormat="1" ht="16.5" thickBot="1">
      <c r="A6" s="354" t="s">
        <v>118</v>
      </c>
      <c r="B6" s="355" t="s">
        <v>115</v>
      </c>
      <c r="C6" s="355" t="s">
        <v>73</v>
      </c>
      <c r="D6" s="355" t="s">
        <v>73</v>
      </c>
      <c r="E6" s="355" t="s">
        <v>73</v>
      </c>
      <c r="F6" s="356" t="s">
        <v>405</v>
      </c>
      <c r="G6" s="357"/>
    </row>
    <row r="7" spans="1:7" s="182" customFormat="1" ht="21.75" customHeight="1" thickBot="1">
      <c r="A7" s="183" t="s">
        <v>403</v>
      </c>
      <c r="B7" s="184"/>
      <c r="C7" s="184"/>
      <c r="D7" s="184"/>
      <c r="E7" s="184"/>
      <c r="F7" s="184"/>
      <c r="G7" s="185"/>
    </row>
    <row r="8" spans="1:7" s="288" customFormat="1">
      <c r="A8" s="350" t="s">
        <v>76</v>
      </c>
      <c r="B8" s="351" t="s">
        <v>4</v>
      </c>
      <c r="C8" s="351">
        <v>1255</v>
      </c>
      <c r="D8" s="351">
        <v>1817</v>
      </c>
      <c r="E8" s="351">
        <v>8777</v>
      </c>
      <c r="F8" s="351">
        <v>13026</v>
      </c>
      <c r="G8" s="352" t="s">
        <v>703</v>
      </c>
    </row>
    <row r="9" spans="1:7" s="288" customFormat="1">
      <c r="A9" s="294" t="s">
        <v>77</v>
      </c>
      <c r="B9" s="286" t="s">
        <v>3</v>
      </c>
      <c r="C9" s="286">
        <v>7672</v>
      </c>
      <c r="D9" s="286">
        <v>13941</v>
      </c>
      <c r="E9" s="358">
        <v>97186.880000000005</v>
      </c>
      <c r="F9" s="232">
        <v>135166.76</v>
      </c>
      <c r="G9" s="359" t="s">
        <v>704</v>
      </c>
    </row>
    <row r="10" spans="1:7" s="288" customFormat="1">
      <c r="A10" s="294" t="s">
        <v>119</v>
      </c>
      <c r="B10" s="286" t="s">
        <v>78</v>
      </c>
      <c r="C10" s="286" t="s">
        <v>80</v>
      </c>
      <c r="D10" s="286" t="s">
        <v>79</v>
      </c>
      <c r="E10" s="286" t="s">
        <v>80</v>
      </c>
      <c r="F10" s="287" t="s">
        <v>80</v>
      </c>
      <c r="G10" s="359" t="s">
        <v>705</v>
      </c>
    </row>
    <row r="11" spans="1:7" s="288" customFormat="1">
      <c r="A11" s="294" t="s">
        <v>120</v>
      </c>
      <c r="B11" s="286" t="s">
        <v>117</v>
      </c>
      <c r="C11" s="360"/>
      <c r="D11" s="286"/>
      <c r="E11" s="286" t="s">
        <v>81</v>
      </c>
      <c r="F11" s="287" t="s">
        <v>81</v>
      </c>
      <c r="G11" s="359" t="s">
        <v>706</v>
      </c>
    </row>
    <row r="12" spans="1:7" s="288" customFormat="1">
      <c r="A12" s="294" t="s">
        <v>82</v>
      </c>
      <c r="B12" s="286" t="s">
        <v>117</v>
      </c>
      <c r="C12" s="286" t="s">
        <v>83</v>
      </c>
      <c r="D12" s="286" t="s">
        <v>83</v>
      </c>
      <c r="E12" s="286" t="s">
        <v>83</v>
      </c>
      <c r="F12" s="287" t="s">
        <v>83</v>
      </c>
      <c r="G12" s="359" t="s">
        <v>706</v>
      </c>
    </row>
    <row r="13" spans="1:7" s="288" customFormat="1">
      <c r="A13" s="294" t="s">
        <v>84</v>
      </c>
      <c r="B13" s="286" t="s">
        <v>117</v>
      </c>
      <c r="C13" s="286"/>
      <c r="D13" s="286"/>
      <c r="E13" s="286"/>
      <c r="F13" s="287"/>
      <c r="G13" s="359" t="s">
        <v>706</v>
      </c>
    </row>
    <row r="14" spans="1:7" s="288" customFormat="1">
      <c r="A14" s="294" t="s">
        <v>121</v>
      </c>
      <c r="B14" s="286" t="s">
        <v>85</v>
      </c>
      <c r="C14" s="286" t="s">
        <v>86</v>
      </c>
      <c r="D14" s="286" t="s">
        <v>87</v>
      </c>
      <c r="E14" s="286" t="s">
        <v>86</v>
      </c>
      <c r="F14" s="287" t="s">
        <v>86</v>
      </c>
      <c r="G14" s="359" t="s">
        <v>707</v>
      </c>
    </row>
    <row r="15" spans="1:7" s="288" customFormat="1">
      <c r="A15" s="294" t="s">
        <v>88</v>
      </c>
      <c r="B15" s="286" t="s">
        <v>89</v>
      </c>
      <c r="C15" s="286" t="s">
        <v>33</v>
      </c>
      <c r="D15" s="286" t="s">
        <v>33</v>
      </c>
      <c r="E15" s="286" t="s">
        <v>33</v>
      </c>
      <c r="F15" s="287" t="s">
        <v>33</v>
      </c>
      <c r="G15" s="359" t="s">
        <v>710</v>
      </c>
    </row>
    <row r="16" spans="1:7" s="288" customFormat="1">
      <c r="A16" s="294" t="s">
        <v>90</v>
      </c>
      <c r="B16" s="286" t="s">
        <v>91</v>
      </c>
      <c r="C16" s="308"/>
      <c r="D16" s="286" t="s">
        <v>93</v>
      </c>
      <c r="E16" s="286" t="s">
        <v>93</v>
      </c>
      <c r="F16" s="287" t="s">
        <v>92</v>
      </c>
      <c r="G16" s="359" t="s">
        <v>708</v>
      </c>
    </row>
    <row r="17" spans="1:7" s="288" customFormat="1" ht="16.5" thickBot="1">
      <c r="A17" s="354" t="s">
        <v>122</v>
      </c>
      <c r="B17" s="355" t="s">
        <v>89</v>
      </c>
      <c r="C17" s="355" t="s">
        <v>94</v>
      </c>
      <c r="D17" s="355" t="s">
        <v>32</v>
      </c>
      <c r="E17" s="355" t="s">
        <v>33</v>
      </c>
      <c r="F17" s="355" t="s">
        <v>33</v>
      </c>
      <c r="G17" s="356" t="s">
        <v>709</v>
      </c>
    </row>
    <row r="18" spans="1:7" s="182" customFormat="1" ht="21.75" customHeight="1" thickBot="1">
      <c r="A18" s="183" t="s">
        <v>406</v>
      </c>
      <c r="B18" s="184"/>
      <c r="C18" s="184"/>
      <c r="D18" s="184"/>
      <c r="E18" s="184"/>
      <c r="F18" s="184"/>
      <c r="G18" s="185"/>
    </row>
    <row r="19" spans="1:7" s="288" customFormat="1">
      <c r="A19" s="350" t="s">
        <v>95</v>
      </c>
      <c r="B19" s="351" t="s">
        <v>96</v>
      </c>
      <c r="C19" s="361" t="s">
        <v>132</v>
      </c>
      <c r="D19" s="361" t="s">
        <v>132</v>
      </c>
      <c r="E19" s="351">
        <v>0</v>
      </c>
      <c r="F19" s="352">
        <v>0</v>
      </c>
      <c r="G19" s="353" t="s">
        <v>711</v>
      </c>
    </row>
    <row r="20" spans="1:7" s="288" customFormat="1">
      <c r="A20" s="294" t="s">
        <v>97</v>
      </c>
      <c r="B20" s="286" t="s">
        <v>96</v>
      </c>
      <c r="C20" s="308" t="s">
        <v>132</v>
      </c>
      <c r="D20" s="308" t="s">
        <v>132</v>
      </c>
      <c r="E20" s="286">
        <v>0</v>
      </c>
      <c r="F20" s="287">
        <v>0</v>
      </c>
      <c r="G20" s="359" t="s">
        <v>711</v>
      </c>
    </row>
    <row r="21" spans="1:7" s="288" customFormat="1">
      <c r="A21" s="294" t="s">
        <v>98</v>
      </c>
      <c r="B21" s="286" t="s">
        <v>99</v>
      </c>
      <c r="C21" s="308" t="s">
        <v>132</v>
      </c>
      <c r="D21" s="308" t="s">
        <v>132</v>
      </c>
      <c r="E21" s="286">
        <v>7.4</v>
      </c>
      <c r="F21" s="287">
        <v>7.4</v>
      </c>
      <c r="G21" s="359" t="s">
        <v>711</v>
      </c>
    </row>
    <row r="22" spans="1:7" s="288" customFormat="1">
      <c r="A22" s="294" t="s">
        <v>100</v>
      </c>
      <c r="B22" s="286" t="s">
        <v>101</v>
      </c>
      <c r="C22" s="308" t="s">
        <v>132</v>
      </c>
      <c r="D22" s="308" t="s">
        <v>132</v>
      </c>
      <c r="E22" s="286">
        <v>9</v>
      </c>
      <c r="F22" s="287">
        <v>10</v>
      </c>
      <c r="G22" s="359" t="s">
        <v>711</v>
      </c>
    </row>
    <row r="23" spans="1:7" s="288" customFormat="1">
      <c r="A23" s="294" t="s">
        <v>102</v>
      </c>
      <c r="B23" s="286" t="s">
        <v>101</v>
      </c>
      <c r="C23" s="308" t="s">
        <v>132</v>
      </c>
      <c r="D23" s="308" t="s">
        <v>132</v>
      </c>
      <c r="E23" s="286">
        <v>3</v>
      </c>
      <c r="F23" s="287">
        <v>2.1</v>
      </c>
      <c r="G23" s="359" t="s">
        <v>711</v>
      </c>
    </row>
    <row r="24" spans="1:7" s="288" customFormat="1" ht="16.5" thickBot="1">
      <c r="A24" s="354" t="s">
        <v>103</v>
      </c>
      <c r="B24" s="355" t="s">
        <v>104</v>
      </c>
      <c r="C24" s="312" t="s">
        <v>132</v>
      </c>
      <c r="D24" s="312" t="s">
        <v>132</v>
      </c>
      <c r="E24" s="355">
        <v>0</v>
      </c>
      <c r="F24" s="356">
        <v>0.33</v>
      </c>
      <c r="G24" s="357" t="s">
        <v>711</v>
      </c>
    </row>
    <row r="25" spans="1:7" s="182" customFormat="1" ht="21.75" customHeight="1" thickBot="1">
      <c r="A25" s="183" t="s">
        <v>407</v>
      </c>
      <c r="B25" s="184"/>
      <c r="C25" s="184"/>
      <c r="D25" s="184"/>
      <c r="E25" s="184"/>
      <c r="F25" s="184"/>
      <c r="G25" s="185"/>
    </row>
    <row r="26" spans="1:7" s="288" customFormat="1">
      <c r="A26" s="350" t="s">
        <v>105</v>
      </c>
      <c r="B26" s="351" t="s">
        <v>42</v>
      </c>
      <c r="C26" s="361" t="s">
        <v>132</v>
      </c>
      <c r="D26" s="362">
        <v>0.1</v>
      </c>
      <c r="E26" s="351">
        <v>1.7000000000000001E-2</v>
      </c>
      <c r="F26" s="352">
        <v>3.6999999999999998E-2</v>
      </c>
      <c r="G26" s="353" t="s">
        <v>712</v>
      </c>
    </row>
    <row r="27" spans="1:7" s="288" customFormat="1">
      <c r="A27" s="294" t="s">
        <v>106</v>
      </c>
      <c r="B27" s="286" t="s">
        <v>42</v>
      </c>
      <c r="C27" s="308" t="s">
        <v>132</v>
      </c>
      <c r="D27" s="315">
        <v>0</v>
      </c>
      <c r="E27" s="286">
        <v>0</v>
      </c>
      <c r="F27" s="287">
        <v>0</v>
      </c>
      <c r="G27" s="359" t="s">
        <v>713</v>
      </c>
    </row>
    <row r="28" spans="1:7" s="288" customFormat="1">
      <c r="A28" s="294" t="s">
        <v>47</v>
      </c>
      <c r="B28" s="286" t="s">
        <v>48</v>
      </c>
      <c r="C28" s="308" t="s">
        <v>132</v>
      </c>
      <c r="D28" s="315">
        <v>0</v>
      </c>
      <c r="E28" s="286">
        <v>0</v>
      </c>
      <c r="F28" s="287">
        <v>0</v>
      </c>
      <c r="G28" s="359" t="s">
        <v>714</v>
      </c>
    </row>
    <row r="29" spans="1:7" s="288" customFormat="1">
      <c r="A29" s="294" t="s">
        <v>50</v>
      </c>
      <c r="B29" s="286" t="s">
        <v>48</v>
      </c>
      <c r="C29" s="308" t="s">
        <v>132</v>
      </c>
      <c r="D29" s="315">
        <v>0</v>
      </c>
      <c r="E29" s="286">
        <v>0</v>
      </c>
      <c r="F29" s="287">
        <v>100</v>
      </c>
      <c r="G29" s="359" t="s">
        <v>715</v>
      </c>
    </row>
    <row r="30" spans="1:7" s="288" customFormat="1" ht="16.5" thickBot="1">
      <c r="A30" s="354" t="s">
        <v>107</v>
      </c>
      <c r="B30" s="355" t="s">
        <v>52</v>
      </c>
      <c r="C30" s="312" t="s">
        <v>132</v>
      </c>
      <c r="D30" s="363">
        <v>0</v>
      </c>
      <c r="E30" s="355">
        <v>0</v>
      </c>
      <c r="F30" s="356">
        <v>0</v>
      </c>
      <c r="G30" s="357" t="s">
        <v>716</v>
      </c>
    </row>
    <row r="31" spans="1:7" s="182" customFormat="1" ht="21.75" customHeight="1" thickBot="1">
      <c r="A31" s="183" t="s">
        <v>408</v>
      </c>
      <c r="B31" s="184"/>
      <c r="C31" s="184"/>
      <c r="D31" s="184"/>
      <c r="E31" s="184"/>
      <c r="F31" s="184"/>
      <c r="G31" s="185"/>
    </row>
    <row r="32" spans="1:7" s="288" customFormat="1">
      <c r="A32" s="350" t="s">
        <v>108</v>
      </c>
      <c r="B32" s="351" t="s">
        <v>109</v>
      </c>
      <c r="C32" s="361" t="s">
        <v>132</v>
      </c>
      <c r="D32" s="361" t="s">
        <v>132</v>
      </c>
      <c r="E32" s="351">
        <v>0.23</v>
      </c>
      <c r="F32" s="352">
        <v>0.35</v>
      </c>
      <c r="G32" s="353" t="s">
        <v>717</v>
      </c>
    </row>
    <row r="33" spans="1:7" s="288" customFormat="1">
      <c r="A33" s="294" t="s">
        <v>123</v>
      </c>
      <c r="B33" s="286" t="s">
        <v>109</v>
      </c>
      <c r="C33" s="308" t="s">
        <v>132</v>
      </c>
      <c r="D33" s="308" t="s">
        <v>132</v>
      </c>
      <c r="E33" s="286">
        <v>0.11</v>
      </c>
      <c r="F33" s="287">
        <v>3.9E-2</v>
      </c>
      <c r="G33" s="359" t="s">
        <v>718</v>
      </c>
    </row>
    <row r="34" spans="1:7" s="288" customFormat="1">
      <c r="A34" s="294" t="s">
        <v>110</v>
      </c>
      <c r="B34" s="286" t="s">
        <v>109</v>
      </c>
      <c r="C34" s="308" t="s">
        <v>132</v>
      </c>
      <c r="D34" s="308" t="s">
        <v>132</v>
      </c>
      <c r="E34" s="286">
        <v>0.13</v>
      </c>
      <c r="F34" s="287">
        <v>0.19</v>
      </c>
      <c r="G34" s="359" t="s">
        <v>719</v>
      </c>
    </row>
    <row r="35" spans="1:7" s="288" customFormat="1">
      <c r="A35" s="294" t="s">
        <v>111</v>
      </c>
      <c r="B35" s="286" t="s">
        <v>109</v>
      </c>
      <c r="C35" s="308" t="s">
        <v>132</v>
      </c>
      <c r="D35" s="308" t="s">
        <v>132</v>
      </c>
      <c r="E35" s="286">
        <v>2.4E-2</v>
      </c>
      <c r="F35" s="287">
        <v>3.4000000000000002E-2</v>
      </c>
      <c r="G35" s="359" t="s">
        <v>720</v>
      </c>
    </row>
    <row r="36" spans="1:7" s="288" customFormat="1">
      <c r="A36" s="294" t="s">
        <v>112</v>
      </c>
      <c r="B36" s="286" t="s">
        <v>109</v>
      </c>
      <c r="C36" s="308" t="s">
        <v>132</v>
      </c>
      <c r="D36" s="308" t="s">
        <v>132</v>
      </c>
      <c r="E36" s="286">
        <v>3.7999999999999999E-2</v>
      </c>
      <c r="F36" s="287">
        <v>9.4E-2</v>
      </c>
      <c r="G36" s="359" t="s">
        <v>721</v>
      </c>
    </row>
    <row r="37" spans="1:7" s="288" customFormat="1">
      <c r="A37" s="294" t="s">
        <v>124</v>
      </c>
      <c r="B37" s="286" t="s">
        <v>109</v>
      </c>
      <c r="C37" s="308" t="s">
        <v>132</v>
      </c>
      <c r="D37" s="308" t="s">
        <v>132</v>
      </c>
      <c r="E37" s="286">
        <v>0.54</v>
      </c>
      <c r="F37" s="287">
        <v>0.71</v>
      </c>
      <c r="G37" s="359" t="s">
        <v>722</v>
      </c>
    </row>
    <row r="38" spans="1:7" s="288" customFormat="1">
      <c r="A38" s="294" t="s">
        <v>113</v>
      </c>
      <c r="B38" s="286" t="s">
        <v>109</v>
      </c>
      <c r="C38" s="308" t="s">
        <v>132</v>
      </c>
      <c r="D38" s="308" t="s">
        <v>132</v>
      </c>
      <c r="E38" s="286">
        <v>1.5</v>
      </c>
      <c r="F38" s="287">
        <v>0.1</v>
      </c>
      <c r="G38" s="359" t="s">
        <v>723</v>
      </c>
    </row>
    <row r="39" spans="1:7" s="288" customFormat="1">
      <c r="A39" s="294" t="s">
        <v>114</v>
      </c>
      <c r="B39" s="286" t="s">
        <v>109</v>
      </c>
      <c r="C39" s="308" t="s">
        <v>132</v>
      </c>
      <c r="D39" s="308" t="s">
        <v>132</v>
      </c>
      <c r="E39" s="286">
        <v>0.69</v>
      </c>
      <c r="F39" s="287">
        <v>7.6999999999999999E-2</v>
      </c>
      <c r="G39" s="359" t="s">
        <v>724</v>
      </c>
    </row>
    <row r="40" spans="1:7" s="288" customFormat="1">
      <c r="A40" s="294" t="s">
        <v>125</v>
      </c>
      <c r="B40" s="286" t="s">
        <v>109</v>
      </c>
      <c r="C40" s="308" t="s">
        <v>132</v>
      </c>
      <c r="D40" s="308" t="s">
        <v>132</v>
      </c>
      <c r="E40" s="286">
        <v>2.2000000000000002</v>
      </c>
      <c r="F40" s="287">
        <v>0.18</v>
      </c>
      <c r="G40" s="359" t="s">
        <v>563</v>
      </c>
    </row>
    <row r="41" spans="1:7" s="288" customFormat="1">
      <c r="A41" s="294" t="s">
        <v>126</v>
      </c>
      <c r="B41" s="286" t="s">
        <v>109</v>
      </c>
      <c r="C41" s="308" t="s">
        <v>132</v>
      </c>
      <c r="D41" s="308" t="s">
        <v>132</v>
      </c>
      <c r="E41" s="286">
        <v>2.74</v>
      </c>
      <c r="F41" s="287">
        <v>0.89</v>
      </c>
      <c r="G41" s="359" t="s">
        <v>725</v>
      </c>
    </row>
    <row r="42" spans="1:7" s="288" customFormat="1">
      <c r="A42" s="294" t="s">
        <v>726</v>
      </c>
      <c r="B42" s="286" t="s">
        <v>109</v>
      </c>
      <c r="C42" s="308" t="s">
        <v>132</v>
      </c>
      <c r="D42" s="308" t="s">
        <v>132</v>
      </c>
      <c r="E42" s="286">
        <v>0</v>
      </c>
      <c r="F42" s="287">
        <v>0.17</v>
      </c>
      <c r="G42" s="359" t="s">
        <v>727</v>
      </c>
    </row>
    <row r="43" spans="1:7" s="288" customFormat="1">
      <c r="A43" s="294" t="s">
        <v>127</v>
      </c>
      <c r="B43" s="286" t="s">
        <v>109</v>
      </c>
      <c r="C43" s="308" t="s">
        <v>132</v>
      </c>
      <c r="D43" s="308" t="s">
        <v>132</v>
      </c>
      <c r="E43" s="286">
        <v>2.2000000000000002</v>
      </c>
      <c r="F43" s="287">
        <v>0</v>
      </c>
      <c r="G43" s="359" t="s">
        <v>728</v>
      </c>
    </row>
    <row r="44" spans="1:7" s="288" customFormat="1">
      <c r="A44" s="294" t="s">
        <v>128</v>
      </c>
      <c r="B44" s="286" t="s">
        <v>109</v>
      </c>
      <c r="C44" s="308" t="s">
        <v>132</v>
      </c>
      <c r="D44" s="308" t="s">
        <v>132</v>
      </c>
      <c r="E44" s="286">
        <v>0.54</v>
      </c>
      <c r="F44" s="287">
        <v>0.54</v>
      </c>
      <c r="G44" s="359" t="s">
        <v>729</v>
      </c>
    </row>
    <row r="45" spans="1:7" s="288" customFormat="1" ht="16.5" thickBot="1">
      <c r="A45" s="324" t="s">
        <v>129</v>
      </c>
      <c r="B45" s="291" t="s">
        <v>109</v>
      </c>
      <c r="C45" s="330" t="s">
        <v>132</v>
      </c>
      <c r="D45" s="330" t="s">
        <v>132</v>
      </c>
      <c r="E45" s="291">
        <v>1.0999999999999999E-2</v>
      </c>
      <c r="F45" s="292">
        <v>0.18</v>
      </c>
      <c r="G45" s="364" t="s">
        <v>730</v>
      </c>
    </row>
  </sheetData>
  <phoneticPr fontId="36" type="noConversion"/>
  <hyperlinks>
    <hyperlink ref="E1" r:id="rId1" tooltip="https://rapport.bedrevann.no/VBA/" display="https://rapport.bedrevann.no/VBA/" xr:uid="{1BA3AD6C-3EB3-4B46-A5FB-8866D81240AB}"/>
    <hyperlink ref="A2" r:id="rId2" tooltip="https://rapport.bedrevann.no/VBA/" display="https://rapport.bedrevann.no/VBA/" xr:uid="{B83C30F9-C04A-4E1A-A3B3-B0A1773520D0}"/>
    <hyperlink ref="C1" r:id="rId3" xr:uid="{41C47C55-A8EA-4236-BA04-50B06675B33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8ED26-047B-4058-8D77-AEA05B3FFAB1}">
  <dimension ref="A1:E63"/>
  <sheetViews>
    <sheetView workbookViewId="0">
      <selection activeCell="C15" sqref="C15"/>
    </sheetView>
  </sheetViews>
  <sheetFormatPr baseColWidth="10" defaultColWidth="11.42578125" defaultRowHeight="15"/>
  <cols>
    <col min="1" max="1" width="56.7109375" style="187" customWidth="1"/>
    <col min="2" max="2" width="25.140625" style="187" customWidth="1"/>
    <col min="3" max="4" width="12.7109375" style="187" customWidth="1"/>
    <col min="5" max="5" width="204.42578125" style="258" customWidth="1"/>
    <col min="6" max="16384" width="11.42578125" style="187"/>
  </cols>
  <sheetData>
    <row r="1" spans="1:5" ht="23.25">
      <c r="A1" s="259" t="s">
        <v>432</v>
      </c>
      <c r="B1" s="190" t="s">
        <v>732</v>
      </c>
    </row>
    <row r="2" spans="1:5" s="190" customFormat="1" ht="18.75">
      <c r="A2" s="263" t="s">
        <v>893</v>
      </c>
      <c r="E2" s="191"/>
    </row>
    <row r="3" spans="1:5" ht="13.5" customHeight="1" thickBot="1">
      <c r="A3" s="365"/>
      <c r="B3" s="365"/>
    </row>
    <row r="4" spans="1:5" ht="16.5" thickBot="1">
      <c r="A4" s="366" t="s">
        <v>433</v>
      </c>
      <c r="B4" s="367" t="s">
        <v>1</v>
      </c>
      <c r="C4" s="368" t="s">
        <v>73</v>
      </c>
      <c r="D4" s="369" t="s">
        <v>73</v>
      </c>
      <c r="E4" s="370" t="s">
        <v>759</v>
      </c>
    </row>
    <row r="5" spans="1:5" ht="15.75" thickBot="1">
      <c r="A5" s="371" t="s">
        <v>116</v>
      </c>
      <c r="B5" s="367" t="s">
        <v>91</v>
      </c>
      <c r="C5" s="372" t="s">
        <v>130</v>
      </c>
      <c r="D5" s="373" t="s">
        <v>131</v>
      </c>
      <c r="E5" s="374"/>
    </row>
    <row r="6" spans="1:5">
      <c r="A6" s="375" t="s">
        <v>333</v>
      </c>
      <c r="B6" s="376"/>
      <c r="C6" s="377"/>
      <c r="D6" s="378"/>
      <c r="E6" s="379"/>
    </row>
    <row r="7" spans="1:5" s="385" customFormat="1">
      <c r="A7" s="380" t="s">
        <v>760</v>
      </c>
      <c r="B7" s="381" t="s">
        <v>761</v>
      </c>
      <c r="C7" s="382">
        <f>41.409*1000</f>
        <v>41409</v>
      </c>
      <c r="D7" s="383">
        <f>20.318*1000</f>
        <v>20318</v>
      </c>
      <c r="E7" s="384" t="s">
        <v>762</v>
      </c>
    </row>
    <row r="8" spans="1:5" s="385" customFormat="1">
      <c r="A8" s="386" t="s">
        <v>436</v>
      </c>
      <c r="B8" s="387" t="s">
        <v>437</v>
      </c>
      <c r="C8" s="388">
        <v>92</v>
      </c>
      <c r="D8" s="388">
        <v>99</v>
      </c>
      <c r="E8" s="389" t="s">
        <v>763</v>
      </c>
    </row>
    <row r="9" spans="1:5" s="395" customFormat="1">
      <c r="A9" s="390" t="s">
        <v>438</v>
      </c>
      <c r="B9" s="391" t="s">
        <v>439</v>
      </c>
      <c r="C9" s="392">
        <v>100</v>
      </c>
      <c r="D9" s="393">
        <v>100</v>
      </c>
      <c r="E9" s="394" t="s">
        <v>764</v>
      </c>
    </row>
    <row r="10" spans="1:5" s="395" customFormat="1">
      <c r="A10" s="386" t="s">
        <v>765</v>
      </c>
      <c r="B10" s="387" t="s">
        <v>218</v>
      </c>
      <c r="C10" s="396" t="s">
        <v>221</v>
      </c>
      <c r="D10" s="397" t="s">
        <v>221</v>
      </c>
      <c r="E10" s="398" t="s">
        <v>766</v>
      </c>
    </row>
    <row r="11" spans="1:5" s="395" customFormat="1" ht="45">
      <c r="A11" s="386" t="s">
        <v>440</v>
      </c>
      <c r="B11" s="387" t="s">
        <v>314</v>
      </c>
      <c r="C11" s="399">
        <v>358</v>
      </c>
      <c r="D11" s="400">
        <v>270</v>
      </c>
      <c r="E11" s="398" t="s">
        <v>767</v>
      </c>
    </row>
    <row r="12" spans="1:5" s="395" customFormat="1" ht="30">
      <c r="A12" s="386" t="s">
        <v>441</v>
      </c>
      <c r="B12" s="387" t="s">
        <v>768</v>
      </c>
      <c r="C12" s="399">
        <f>36.9884654302205*1000</f>
        <v>36988.465430220502</v>
      </c>
      <c r="D12" s="400">
        <f>136.087*1000</f>
        <v>136087</v>
      </c>
      <c r="E12" s="398" t="s">
        <v>769</v>
      </c>
    </row>
    <row r="13" spans="1:5" s="395" customFormat="1">
      <c r="A13" s="386" t="s">
        <v>443</v>
      </c>
      <c r="B13" s="387" t="s">
        <v>444</v>
      </c>
      <c r="C13" s="399">
        <v>135</v>
      </c>
      <c r="D13" s="400">
        <v>198</v>
      </c>
      <c r="E13" s="398" t="s">
        <v>770</v>
      </c>
    </row>
    <row r="14" spans="1:5" s="395" customFormat="1">
      <c r="A14" s="386" t="s">
        <v>445</v>
      </c>
      <c r="B14" s="387" t="s">
        <v>446</v>
      </c>
      <c r="C14" s="399">
        <v>0</v>
      </c>
      <c r="D14" s="401">
        <v>3.2</v>
      </c>
      <c r="E14" s="398" t="s">
        <v>771</v>
      </c>
    </row>
    <row r="15" spans="1:5" s="395" customFormat="1" ht="15.75" thickBot="1">
      <c r="A15" s="402" t="s">
        <v>447</v>
      </c>
      <c r="B15" s="403" t="s">
        <v>448</v>
      </c>
      <c r="C15" s="404">
        <v>0.27</v>
      </c>
      <c r="D15" s="405">
        <v>0.12</v>
      </c>
      <c r="E15" s="406" t="s">
        <v>772</v>
      </c>
    </row>
    <row r="16" spans="1:5" ht="18" customHeight="1">
      <c r="A16" s="375" t="s">
        <v>343</v>
      </c>
      <c r="B16" s="376" t="s">
        <v>449</v>
      </c>
      <c r="C16" s="407"/>
      <c r="D16" s="408"/>
      <c r="E16" s="379"/>
    </row>
    <row r="17" spans="1:5" s="395" customFormat="1" ht="30">
      <c r="A17" s="390" t="s">
        <v>450</v>
      </c>
      <c r="B17" s="409" t="s">
        <v>451</v>
      </c>
      <c r="C17" s="399">
        <v>27</v>
      </c>
      <c r="D17" s="400">
        <v>100</v>
      </c>
      <c r="E17" s="398" t="s">
        <v>773</v>
      </c>
    </row>
    <row r="18" spans="1:5" s="395" customFormat="1" ht="60">
      <c r="A18" s="390" t="s">
        <v>774</v>
      </c>
      <c r="B18" s="409" t="s">
        <v>452</v>
      </c>
      <c r="C18" s="399">
        <v>80</v>
      </c>
      <c r="D18" s="400">
        <v>88</v>
      </c>
      <c r="E18" s="398" t="s">
        <v>775</v>
      </c>
    </row>
    <row r="19" spans="1:5" s="395" customFormat="1">
      <c r="A19" s="390" t="s">
        <v>453</v>
      </c>
      <c r="B19" s="409" t="s">
        <v>454</v>
      </c>
      <c r="C19" s="399">
        <v>38</v>
      </c>
      <c r="D19" s="400">
        <v>68</v>
      </c>
      <c r="E19" s="398" t="s">
        <v>776</v>
      </c>
    </row>
    <row r="20" spans="1:5" s="395" customFormat="1" ht="30">
      <c r="A20" s="390" t="s">
        <v>455</v>
      </c>
      <c r="B20" s="409" t="s">
        <v>456</v>
      </c>
      <c r="C20" s="399">
        <v>100</v>
      </c>
      <c r="D20" s="400">
        <v>100</v>
      </c>
      <c r="E20" s="398" t="s">
        <v>777</v>
      </c>
    </row>
    <row r="21" spans="1:5" s="395" customFormat="1" ht="30">
      <c r="A21" s="390" t="s">
        <v>457</v>
      </c>
      <c r="B21" s="409" t="s">
        <v>456</v>
      </c>
      <c r="C21" s="399">
        <v>56</v>
      </c>
      <c r="D21" s="400">
        <v>100</v>
      </c>
      <c r="E21" s="398" t="s">
        <v>778</v>
      </c>
    </row>
    <row r="22" spans="1:5" s="395" customFormat="1" ht="30">
      <c r="A22" s="410" t="s">
        <v>779</v>
      </c>
      <c r="B22" s="411" t="s">
        <v>31</v>
      </c>
      <c r="C22" s="412" t="s">
        <v>32</v>
      </c>
      <c r="D22" s="413" t="s">
        <v>33</v>
      </c>
      <c r="E22" s="398" t="s">
        <v>780</v>
      </c>
    </row>
    <row r="23" spans="1:5" s="395" customFormat="1">
      <c r="A23" s="410" t="s">
        <v>781</v>
      </c>
      <c r="B23" s="411" t="s">
        <v>458</v>
      </c>
      <c r="C23" s="412" t="s">
        <v>33</v>
      </c>
      <c r="D23" s="413" t="s">
        <v>33</v>
      </c>
      <c r="E23" s="398" t="s">
        <v>782</v>
      </c>
    </row>
    <row r="24" spans="1:5" s="395" customFormat="1" ht="30">
      <c r="A24" s="410" t="s">
        <v>783</v>
      </c>
      <c r="B24" s="411" t="s">
        <v>458</v>
      </c>
      <c r="C24" s="412" t="s">
        <v>32</v>
      </c>
      <c r="D24" s="413" t="s">
        <v>33</v>
      </c>
      <c r="E24" s="398" t="s">
        <v>784</v>
      </c>
    </row>
    <row r="25" spans="1:5" s="395" customFormat="1" ht="30">
      <c r="A25" s="410" t="s">
        <v>785</v>
      </c>
      <c r="B25" s="411" t="s">
        <v>35</v>
      </c>
      <c r="C25" s="412" t="s">
        <v>33</v>
      </c>
      <c r="D25" s="413" t="s">
        <v>33</v>
      </c>
      <c r="E25" s="398" t="s">
        <v>786</v>
      </c>
    </row>
    <row r="26" spans="1:5" s="395" customFormat="1">
      <c r="A26" s="414" t="s">
        <v>787</v>
      </c>
      <c r="B26" s="415" t="s">
        <v>35</v>
      </c>
      <c r="C26" s="412" t="s">
        <v>249</v>
      </c>
      <c r="D26" s="413" t="s">
        <v>33</v>
      </c>
      <c r="E26" s="398" t="s">
        <v>788</v>
      </c>
    </row>
    <row r="27" spans="1:5" s="395" customFormat="1" ht="15.75" thickBot="1">
      <c r="A27" s="416" t="s">
        <v>459</v>
      </c>
      <c r="B27" s="417" t="s">
        <v>349</v>
      </c>
      <c r="C27" s="418">
        <v>2.2000000000000002</v>
      </c>
      <c r="D27" s="419">
        <v>4</v>
      </c>
      <c r="E27" s="420" t="s">
        <v>789</v>
      </c>
    </row>
    <row r="28" spans="1:5" ht="18" customHeight="1">
      <c r="A28" s="375" t="s">
        <v>173</v>
      </c>
      <c r="B28" s="376"/>
      <c r="C28" s="421"/>
      <c r="D28" s="422"/>
      <c r="E28" s="379"/>
    </row>
    <row r="29" spans="1:5" s="395" customFormat="1" ht="45">
      <c r="A29" s="423" t="s">
        <v>460</v>
      </c>
      <c r="B29" s="424" t="s">
        <v>461</v>
      </c>
      <c r="C29" s="399">
        <v>47</v>
      </c>
      <c r="D29" s="400">
        <v>65</v>
      </c>
      <c r="E29" s="398" t="s">
        <v>790</v>
      </c>
    </row>
    <row r="30" spans="1:5" s="395" customFormat="1" ht="30">
      <c r="A30" s="423" t="s">
        <v>462</v>
      </c>
      <c r="B30" s="424" t="s">
        <v>463</v>
      </c>
      <c r="C30" s="399">
        <v>10</v>
      </c>
      <c r="D30" s="400">
        <v>40</v>
      </c>
      <c r="E30" s="398" t="s">
        <v>791</v>
      </c>
    </row>
    <row r="31" spans="1:5" s="395" customFormat="1">
      <c r="A31" s="423" t="s">
        <v>167</v>
      </c>
      <c r="B31" s="424" t="s">
        <v>464</v>
      </c>
      <c r="C31" s="425">
        <v>1.4</v>
      </c>
      <c r="D31" s="426">
        <v>0.2</v>
      </c>
      <c r="E31" s="398" t="s">
        <v>792</v>
      </c>
    </row>
    <row r="32" spans="1:5" s="395" customFormat="1">
      <c r="A32" s="423" t="s">
        <v>465</v>
      </c>
      <c r="B32" s="424" t="s">
        <v>359</v>
      </c>
      <c r="C32" s="427">
        <v>7.0000000000000001E-3</v>
      </c>
      <c r="D32" s="426">
        <v>2.9000000000000001E-2</v>
      </c>
      <c r="E32" s="398" t="s">
        <v>793</v>
      </c>
    </row>
    <row r="33" spans="1:5" s="395" customFormat="1">
      <c r="A33" s="423" t="s">
        <v>466</v>
      </c>
      <c r="B33" s="424" t="s">
        <v>467</v>
      </c>
      <c r="C33" s="427">
        <v>0.31</v>
      </c>
      <c r="D33" s="426">
        <v>4.9000000000000002E-2</v>
      </c>
      <c r="E33" s="398" t="s">
        <v>794</v>
      </c>
    </row>
    <row r="34" spans="1:5" s="395" customFormat="1">
      <c r="A34" s="423" t="s">
        <v>468</v>
      </c>
      <c r="B34" s="424" t="s">
        <v>17</v>
      </c>
      <c r="C34" s="427">
        <v>0.3</v>
      </c>
      <c r="D34" s="426">
        <v>0.47</v>
      </c>
      <c r="E34" s="398" t="s">
        <v>795</v>
      </c>
    </row>
    <row r="35" spans="1:5" s="395" customFormat="1">
      <c r="A35" s="423" t="s">
        <v>469</v>
      </c>
      <c r="B35" s="424" t="s">
        <v>17</v>
      </c>
      <c r="C35" s="425" t="s">
        <v>117</v>
      </c>
      <c r="D35" s="426">
        <v>0.41</v>
      </c>
      <c r="E35" s="398" t="s">
        <v>796</v>
      </c>
    </row>
    <row r="36" spans="1:5" s="395" customFormat="1">
      <c r="A36" s="423" t="s">
        <v>797</v>
      </c>
      <c r="B36" s="424" t="s">
        <v>17</v>
      </c>
      <c r="C36" s="427">
        <v>0.6</v>
      </c>
      <c r="D36" s="426">
        <v>0.62</v>
      </c>
      <c r="E36" s="398" t="s">
        <v>798</v>
      </c>
    </row>
    <row r="37" spans="1:5" s="395" customFormat="1">
      <c r="A37" s="423" t="s">
        <v>799</v>
      </c>
      <c r="B37" s="424" t="s">
        <v>363</v>
      </c>
      <c r="C37" s="399">
        <v>50</v>
      </c>
      <c r="D37" s="400">
        <v>115</v>
      </c>
      <c r="E37" s="398" t="s">
        <v>800</v>
      </c>
    </row>
    <row r="38" spans="1:5" s="395" customFormat="1">
      <c r="A38" s="423" t="s">
        <v>470</v>
      </c>
      <c r="B38" s="424" t="s">
        <v>365</v>
      </c>
      <c r="C38" s="399" t="s">
        <v>117</v>
      </c>
      <c r="D38" s="400">
        <v>0</v>
      </c>
      <c r="E38" s="398" t="s">
        <v>801</v>
      </c>
    </row>
    <row r="39" spans="1:5" s="395" customFormat="1" ht="16.5">
      <c r="A39" s="423" t="s">
        <v>802</v>
      </c>
      <c r="B39" s="424" t="s">
        <v>366</v>
      </c>
      <c r="C39" s="399" t="s">
        <v>132</v>
      </c>
      <c r="D39" s="400">
        <v>3915</v>
      </c>
      <c r="E39" s="398" t="s">
        <v>803</v>
      </c>
    </row>
    <row r="40" spans="1:5" s="395" customFormat="1" ht="30">
      <c r="A40" s="423" t="s">
        <v>804</v>
      </c>
      <c r="B40" s="424" t="s">
        <v>471</v>
      </c>
      <c r="C40" s="399" t="s">
        <v>132</v>
      </c>
      <c r="D40" s="400">
        <v>82</v>
      </c>
      <c r="E40" s="398" t="s">
        <v>805</v>
      </c>
    </row>
    <row r="41" spans="1:5" s="395" customFormat="1" ht="30">
      <c r="A41" s="423" t="s">
        <v>806</v>
      </c>
      <c r="B41" s="424" t="s">
        <v>471</v>
      </c>
      <c r="C41" s="399" t="s">
        <v>132</v>
      </c>
      <c r="D41" s="400">
        <v>2.2999999999999998</v>
      </c>
      <c r="E41" s="398" t="s">
        <v>807</v>
      </c>
    </row>
    <row r="42" spans="1:5" s="395" customFormat="1" ht="30">
      <c r="A42" s="423" t="s">
        <v>808</v>
      </c>
      <c r="B42" s="424" t="s">
        <v>52</v>
      </c>
      <c r="C42" s="399" t="s">
        <v>132</v>
      </c>
      <c r="D42" s="400">
        <v>0</v>
      </c>
      <c r="E42" s="398" t="s">
        <v>809</v>
      </c>
    </row>
    <row r="43" spans="1:5" s="395" customFormat="1" ht="17.25" thickBot="1">
      <c r="A43" s="423" t="s">
        <v>810</v>
      </c>
      <c r="B43" s="424" t="s">
        <v>471</v>
      </c>
      <c r="C43" s="399" t="s">
        <v>132</v>
      </c>
      <c r="D43" s="400">
        <v>84.3</v>
      </c>
      <c r="E43" s="398" t="s">
        <v>811</v>
      </c>
    </row>
    <row r="44" spans="1:5" ht="18" customHeight="1">
      <c r="A44" s="375" t="s">
        <v>472</v>
      </c>
      <c r="B44" s="376"/>
      <c r="C44" s="428"/>
      <c r="D44" s="429"/>
      <c r="E44" s="379"/>
    </row>
    <row r="45" spans="1:5" s="395" customFormat="1">
      <c r="A45" s="410" t="s">
        <v>473</v>
      </c>
      <c r="B45" s="409" t="s">
        <v>370</v>
      </c>
      <c r="C45" s="399">
        <v>960</v>
      </c>
      <c r="D45" s="400">
        <v>0</v>
      </c>
      <c r="E45" s="398" t="s">
        <v>812</v>
      </c>
    </row>
    <row r="46" spans="1:5" s="395" customFormat="1" ht="30">
      <c r="A46" s="410" t="s">
        <v>474</v>
      </c>
      <c r="B46" s="409" t="s">
        <v>370</v>
      </c>
      <c r="C46" s="425">
        <v>5.0999999999999996</v>
      </c>
      <c r="D46" s="400">
        <v>601</v>
      </c>
      <c r="E46" s="398" t="s">
        <v>813</v>
      </c>
    </row>
    <row r="47" spans="1:5" s="395" customFormat="1">
      <c r="A47" s="414" t="s">
        <v>475</v>
      </c>
      <c r="B47" s="430" t="s">
        <v>370</v>
      </c>
      <c r="C47" s="399">
        <v>900</v>
      </c>
      <c r="D47" s="400">
        <v>521</v>
      </c>
      <c r="E47" s="398" t="s">
        <v>814</v>
      </c>
    </row>
    <row r="48" spans="1:5" s="395" customFormat="1">
      <c r="A48" s="410" t="s">
        <v>476</v>
      </c>
      <c r="B48" s="430" t="s">
        <v>370</v>
      </c>
      <c r="C48" s="399">
        <v>0</v>
      </c>
      <c r="D48" s="400">
        <v>0</v>
      </c>
      <c r="E48" s="398" t="s">
        <v>815</v>
      </c>
    </row>
    <row r="49" spans="1:5" s="395" customFormat="1" ht="30">
      <c r="A49" s="410" t="s">
        <v>477</v>
      </c>
      <c r="B49" s="430" t="s">
        <v>370</v>
      </c>
      <c r="C49" s="425">
        <v>3.1</v>
      </c>
      <c r="D49" s="400">
        <v>41</v>
      </c>
      <c r="E49" s="398" t="s">
        <v>816</v>
      </c>
    </row>
    <row r="50" spans="1:5" s="395" customFormat="1">
      <c r="A50" s="410" t="s">
        <v>478</v>
      </c>
      <c r="B50" s="430" t="s">
        <v>370</v>
      </c>
      <c r="C50" s="399">
        <v>808</v>
      </c>
      <c r="D50" s="400">
        <v>0</v>
      </c>
      <c r="E50" s="398" t="s">
        <v>817</v>
      </c>
    </row>
    <row r="51" spans="1:5" s="395" customFormat="1">
      <c r="A51" s="410" t="s">
        <v>479</v>
      </c>
      <c r="B51" s="430" t="s">
        <v>370</v>
      </c>
      <c r="C51" s="399">
        <v>0</v>
      </c>
      <c r="D51" s="400">
        <v>424</v>
      </c>
      <c r="E51" s="398" t="s">
        <v>818</v>
      </c>
    </row>
    <row r="52" spans="1:5" s="395" customFormat="1">
      <c r="A52" s="410" t="s">
        <v>480</v>
      </c>
      <c r="B52" s="430" t="s">
        <v>370</v>
      </c>
      <c r="C52" s="399">
        <v>755</v>
      </c>
      <c r="D52" s="400">
        <v>464</v>
      </c>
      <c r="E52" s="398" t="s">
        <v>819</v>
      </c>
    </row>
    <row r="53" spans="1:5" s="395" customFormat="1">
      <c r="A53" s="410" t="s">
        <v>481</v>
      </c>
      <c r="B53" s="430" t="s">
        <v>370</v>
      </c>
      <c r="C53" s="399">
        <v>0</v>
      </c>
      <c r="D53" s="400">
        <v>12</v>
      </c>
      <c r="E53" s="398" t="s">
        <v>820</v>
      </c>
    </row>
    <row r="54" spans="1:5" s="395" customFormat="1">
      <c r="A54" s="410" t="s">
        <v>200</v>
      </c>
      <c r="B54" s="430" t="s">
        <v>370</v>
      </c>
      <c r="C54" s="399">
        <v>3431</v>
      </c>
      <c r="D54" s="400">
        <v>2064</v>
      </c>
      <c r="E54" s="398" t="s">
        <v>821</v>
      </c>
    </row>
    <row r="55" spans="1:5" s="395" customFormat="1" ht="15.75" thickBot="1">
      <c r="A55" s="431" t="s">
        <v>482</v>
      </c>
      <c r="B55" s="403" t="s">
        <v>483</v>
      </c>
      <c r="C55" s="432">
        <v>6630</v>
      </c>
      <c r="D55" s="433">
        <v>6411</v>
      </c>
      <c r="E55" s="406" t="s">
        <v>822</v>
      </c>
    </row>
    <row r="56" spans="1:5" ht="18">
      <c r="A56" s="375" t="s">
        <v>823</v>
      </c>
      <c r="B56" s="376"/>
      <c r="C56" s="434"/>
      <c r="D56" s="435"/>
      <c r="E56" s="379"/>
    </row>
    <row r="57" spans="1:5" s="395" customFormat="1">
      <c r="A57" s="414" t="s">
        <v>484</v>
      </c>
      <c r="B57" s="387" t="s">
        <v>370</v>
      </c>
      <c r="C57" s="436" t="s">
        <v>132</v>
      </c>
      <c r="D57" s="400">
        <v>0</v>
      </c>
      <c r="E57" s="398" t="s">
        <v>824</v>
      </c>
    </row>
    <row r="58" spans="1:5" s="395" customFormat="1">
      <c r="A58" s="414" t="s">
        <v>384</v>
      </c>
      <c r="B58" s="387" t="s">
        <v>370</v>
      </c>
      <c r="C58" s="436" t="s">
        <v>132</v>
      </c>
      <c r="D58" s="400">
        <v>0</v>
      </c>
      <c r="E58" s="398" t="s">
        <v>825</v>
      </c>
    </row>
    <row r="59" spans="1:5" s="395" customFormat="1">
      <c r="A59" s="414" t="s">
        <v>385</v>
      </c>
      <c r="B59" s="387" t="s">
        <v>370</v>
      </c>
      <c r="C59" s="436" t="s">
        <v>132</v>
      </c>
      <c r="D59" s="400">
        <v>2732</v>
      </c>
      <c r="E59" s="398" t="s">
        <v>826</v>
      </c>
    </row>
    <row r="60" spans="1:5" s="395" customFormat="1">
      <c r="A60" s="414" t="s">
        <v>827</v>
      </c>
      <c r="B60" s="387" t="s">
        <v>387</v>
      </c>
      <c r="C60" s="436" t="s">
        <v>132</v>
      </c>
      <c r="D60" s="400">
        <v>394</v>
      </c>
      <c r="E60" s="398" t="s">
        <v>828</v>
      </c>
    </row>
    <row r="61" spans="1:5" s="395" customFormat="1">
      <c r="A61" s="414" t="s">
        <v>829</v>
      </c>
      <c r="B61" s="387" t="s">
        <v>387</v>
      </c>
      <c r="C61" s="436" t="s">
        <v>132</v>
      </c>
      <c r="D61" s="400">
        <v>491</v>
      </c>
      <c r="E61" s="398" t="s">
        <v>830</v>
      </c>
    </row>
    <row r="62" spans="1:5" s="395" customFormat="1" ht="15.75" thickBot="1">
      <c r="A62" s="431" t="s">
        <v>831</v>
      </c>
      <c r="B62" s="403" t="s">
        <v>387</v>
      </c>
      <c r="C62" s="437" t="s">
        <v>132</v>
      </c>
      <c r="D62" s="433">
        <v>2596</v>
      </c>
      <c r="E62" s="406" t="s">
        <v>832</v>
      </c>
    </row>
    <row r="63" spans="1:5" s="438" customFormat="1">
      <c r="A63" s="438" t="s">
        <v>833</v>
      </c>
      <c r="E63" s="439"/>
    </row>
  </sheetData>
  <mergeCells count="1">
    <mergeCell ref="E4:E5"/>
  </mergeCells>
  <conditionalFormatting sqref="C22:D26">
    <cfRule type="cellIs" dxfId="14" priority="1" operator="equal">
      <formula>"Ikke krav"</formula>
    </cfRule>
    <cfRule type="cellIs" priority="2" operator="equal">
      <formula>"Ikke krav"</formula>
    </cfRule>
    <cfRule type="cellIs" dxfId="13" priority="3" operator="equal">
      <formula>"Mangler data"</formula>
    </cfRule>
    <cfRule type="cellIs" dxfId="12" priority="4" operator="equal">
      <formula>"Dårlig"</formula>
    </cfRule>
    <cfRule type="cellIs" dxfId="11" priority="5" operator="equal">
      <formula>"Mangelfull"</formula>
    </cfRule>
    <cfRule type="cellIs" dxfId="10" priority="6" operator="equal">
      <formula>"God"</formula>
    </cfRule>
  </conditionalFormatting>
  <hyperlinks>
    <hyperlink ref="A2" r:id="rId1" xr:uid="{28D5AFC0-BCD2-4FEA-8BA9-1F6029C4CD8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9029E-F0C6-4F0E-A47C-4BC2D64CA751}">
  <dimension ref="A1:D67"/>
  <sheetViews>
    <sheetView workbookViewId="0">
      <selection activeCell="C19" sqref="C19"/>
    </sheetView>
  </sheetViews>
  <sheetFormatPr baseColWidth="10" defaultColWidth="9.140625" defaultRowHeight="15.75"/>
  <cols>
    <col min="1" max="1" width="48.28515625" style="441" customWidth="1"/>
    <col min="2" max="2" width="22.42578125" style="288" customWidth="1"/>
    <col min="3" max="3" width="13.28515625" style="288" customWidth="1"/>
    <col min="4" max="4" width="255.7109375" style="441" customWidth="1"/>
    <col min="5" max="16384" width="9.140625" style="288"/>
  </cols>
  <sheetData>
    <row r="1" spans="1:4" ht="23.25">
      <c r="A1" s="440" t="s">
        <v>731</v>
      </c>
      <c r="B1" s="265" t="s">
        <v>732</v>
      </c>
    </row>
    <row r="2" spans="1:4">
      <c r="A2" s="442" t="s">
        <v>325</v>
      </c>
    </row>
    <row r="3" spans="1:4" ht="8.25" customHeight="1" thickBot="1">
      <c r="A3" s="443"/>
    </row>
    <row r="4" spans="1:4" s="265" customFormat="1" ht="18.75">
      <c r="A4" s="444" t="s">
        <v>133</v>
      </c>
      <c r="B4" s="445" t="s">
        <v>1</v>
      </c>
      <c r="C4" s="446" t="s">
        <v>0</v>
      </c>
      <c r="D4" s="447" t="s">
        <v>431</v>
      </c>
    </row>
    <row r="5" spans="1:4" s="449" customFormat="1" ht="29.25" customHeight="1">
      <c r="A5" s="448" t="s">
        <v>134</v>
      </c>
      <c r="B5" s="320"/>
      <c r="C5" s="320"/>
      <c r="D5" s="448"/>
    </row>
    <row r="6" spans="1:4">
      <c r="A6" s="450" t="s">
        <v>599</v>
      </c>
      <c r="B6" s="351" t="s">
        <v>3</v>
      </c>
      <c r="C6" s="451">
        <v>136087</v>
      </c>
      <c r="D6" s="452" t="s">
        <v>593</v>
      </c>
    </row>
    <row r="7" spans="1:4">
      <c r="A7" s="453" t="s">
        <v>594</v>
      </c>
      <c r="B7" s="286" t="s">
        <v>135</v>
      </c>
      <c r="C7" s="232">
        <v>149050</v>
      </c>
      <c r="D7" s="237" t="s">
        <v>595</v>
      </c>
    </row>
    <row r="8" spans="1:4">
      <c r="A8" s="453" t="s">
        <v>136</v>
      </c>
      <c r="B8" s="286" t="s">
        <v>137</v>
      </c>
      <c r="C8" s="232">
        <v>542</v>
      </c>
      <c r="D8" s="237" t="s">
        <v>596</v>
      </c>
    </row>
    <row r="9" spans="1:4">
      <c r="A9" s="453" t="s">
        <v>138</v>
      </c>
      <c r="B9" s="286" t="s">
        <v>10</v>
      </c>
      <c r="C9" s="232">
        <v>1</v>
      </c>
      <c r="D9" s="237" t="s">
        <v>597</v>
      </c>
    </row>
    <row r="10" spans="1:4">
      <c r="A10" s="453" t="s">
        <v>139</v>
      </c>
      <c r="B10" s="286" t="s">
        <v>140</v>
      </c>
      <c r="C10" s="232">
        <v>149050</v>
      </c>
      <c r="D10" s="237" t="s">
        <v>598</v>
      </c>
    </row>
    <row r="11" spans="1:4">
      <c r="A11" s="453" t="s">
        <v>141</v>
      </c>
      <c r="B11" s="286" t="s">
        <v>142</v>
      </c>
      <c r="C11" s="232">
        <v>0</v>
      </c>
      <c r="D11" s="237" t="s">
        <v>600</v>
      </c>
    </row>
    <row r="12" spans="1:4">
      <c r="A12" s="453" t="s">
        <v>143</v>
      </c>
      <c r="B12" s="286" t="s">
        <v>142</v>
      </c>
      <c r="C12" s="232">
        <v>0</v>
      </c>
      <c r="D12" s="237" t="s">
        <v>601</v>
      </c>
    </row>
    <row r="13" spans="1:4">
      <c r="A13" s="453" t="s">
        <v>144</v>
      </c>
      <c r="B13" s="286" t="s">
        <v>142</v>
      </c>
      <c r="C13" s="232">
        <v>0</v>
      </c>
      <c r="D13" s="237" t="s">
        <v>602</v>
      </c>
    </row>
    <row r="14" spans="1:4">
      <c r="A14" s="453" t="s">
        <v>145</v>
      </c>
      <c r="B14" s="286" t="s">
        <v>142</v>
      </c>
      <c r="C14" s="232">
        <v>0</v>
      </c>
      <c r="D14" s="237" t="s">
        <v>604</v>
      </c>
    </row>
    <row r="15" spans="1:4">
      <c r="A15" s="453" t="s">
        <v>146</v>
      </c>
      <c r="B15" s="286" t="s">
        <v>142</v>
      </c>
      <c r="C15" s="232">
        <v>100</v>
      </c>
      <c r="D15" s="237" t="s">
        <v>603</v>
      </c>
    </row>
    <row r="16" spans="1:4" ht="31.5">
      <c r="A16" s="453" t="s">
        <v>147</v>
      </c>
      <c r="B16" s="286" t="s">
        <v>148</v>
      </c>
      <c r="C16" s="454" t="s">
        <v>149</v>
      </c>
      <c r="D16" s="237" t="s">
        <v>605</v>
      </c>
    </row>
    <row r="17" spans="1:4">
      <c r="A17" s="453" t="s">
        <v>151</v>
      </c>
      <c r="B17" s="286" t="s">
        <v>152</v>
      </c>
      <c r="C17" s="227">
        <v>2.5000000000000001E-2</v>
      </c>
      <c r="D17" s="237" t="s">
        <v>606</v>
      </c>
    </row>
    <row r="18" spans="1:4" ht="16.5" thickBot="1">
      <c r="A18" s="455" t="s">
        <v>153</v>
      </c>
      <c r="B18" s="291" t="s">
        <v>154</v>
      </c>
      <c r="C18" s="456">
        <v>0.53</v>
      </c>
      <c r="D18" s="237" t="s">
        <v>607</v>
      </c>
    </row>
    <row r="19" spans="1:4" s="461" customFormat="1" ht="29.25" customHeight="1">
      <c r="A19" s="457" t="s">
        <v>155</v>
      </c>
      <c r="B19" s="458"/>
      <c r="C19" s="459"/>
      <c r="D19" s="460"/>
    </row>
    <row r="20" spans="1:4" ht="32.25" thickBot="1">
      <c r="A20" s="455" t="s">
        <v>156</v>
      </c>
      <c r="B20" s="291" t="s">
        <v>157</v>
      </c>
      <c r="C20" s="456">
        <v>90</v>
      </c>
      <c r="D20" s="237" t="s">
        <v>608</v>
      </c>
    </row>
    <row r="21" spans="1:4" ht="31.5">
      <c r="A21" s="453" t="s">
        <v>158</v>
      </c>
      <c r="B21" s="286" t="s">
        <v>142</v>
      </c>
      <c r="C21" s="232">
        <v>100</v>
      </c>
      <c r="D21" s="237" t="s">
        <v>609</v>
      </c>
    </row>
    <row r="22" spans="1:4" ht="31.5">
      <c r="A22" s="453" t="s">
        <v>159</v>
      </c>
      <c r="B22" s="286" t="s">
        <v>142</v>
      </c>
      <c r="C22" s="232">
        <v>0</v>
      </c>
      <c r="D22" s="237" t="s">
        <v>610</v>
      </c>
    </row>
    <row r="23" spans="1:4" ht="31.5">
      <c r="A23" s="453" t="s">
        <v>160</v>
      </c>
      <c r="B23" s="286" t="s">
        <v>142</v>
      </c>
      <c r="C23" s="232">
        <v>0</v>
      </c>
      <c r="D23" s="237" t="s">
        <v>611</v>
      </c>
    </row>
    <row r="24" spans="1:4" ht="31.5">
      <c r="A24" s="453" t="s">
        <v>161</v>
      </c>
      <c r="B24" s="286" t="s">
        <v>142</v>
      </c>
      <c r="C24" s="232">
        <v>0</v>
      </c>
      <c r="D24" s="237" t="s">
        <v>612</v>
      </c>
    </row>
    <row r="25" spans="1:4">
      <c r="A25" s="453" t="s">
        <v>162</v>
      </c>
      <c r="B25" s="286" t="s">
        <v>163</v>
      </c>
      <c r="C25" s="230">
        <v>0.1</v>
      </c>
      <c r="D25" s="441" t="s">
        <v>616</v>
      </c>
    </row>
    <row r="26" spans="1:4">
      <c r="A26" s="453" t="s">
        <v>164</v>
      </c>
      <c r="B26" s="286" t="s">
        <v>165</v>
      </c>
      <c r="C26" s="232">
        <v>100</v>
      </c>
      <c r="D26" s="237" t="s">
        <v>614</v>
      </c>
    </row>
    <row r="27" spans="1:4">
      <c r="A27" s="453" t="s">
        <v>166</v>
      </c>
      <c r="B27" s="286" t="s">
        <v>165</v>
      </c>
      <c r="C27" s="232">
        <v>100</v>
      </c>
      <c r="D27" s="237" t="s">
        <v>615</v>
      </c>
    </row>
    <row r="28" spans="1:4" ht="31.5">
      <c r="A28" s="453" t="s">
        <v>167</v>
      </c>
      <c r="B28" s="286" t="s">
        <v>168</v>
      </c>
      <c r="C28" s="232">
        <v>0</v>
      </c>
      <c r="D28" s="237" t="s">
        <v>613</v>
      </c>
    </row>
    <row r="29" spans="1:4">
      <c r="A29" s="453" t="s">
        <v>649</v>
      </c>
      <c r="B29" s="286" t="s">
        <v>170</v>
      </c>
      <c r="C29" s="462" t="s">
        <v>33</v>
      </c>
      <c r="D29" s="237" t="s">
        <v>617</v>
      </c>
    </row>
    <row r="30" spans="1:4">
      <c r="A30" s="453" t="s">
        <v>648</v>
      </c>
      <c r="B30" s="286" t="s">
        <v>35</v>
      </c>
      <c r="C30" s="462" t="s">
        <v>33</v>
      </c>
      <c r="D30" s="237" t="s">
        <v>618</v>
      </c>
    </row>
    <row r="31" spans="1:4">
      <c r="A31" s="453" t="s">
        <v>650</v>
      </c>
      <c r="B31" s="286" t="s">
        <v>35</v>
      </c>
      <c r="C31" s="462" t="s">
        <v>33</v>
      </c>
      <c r="D31" s="237" t="s">
        <v>619</v>
      </c>
    </row>
    <row r="32" spans="1:4" ht="16.5" thickBot="1">
      <c r="A32" s="455" t="s">
        <v>171</v>
      </c>
      <c r="B32" s="291" t="s">
        <v>172</v>
      </c>
      <c r="C32" s="244">
        <v>4</v>
      </c>
      <c r="D32" s="221" t="s">
        <v>651</v>
      </c>
    </row>
    <row r="33" spans="1:4" s="461" customFormat="1" ht="29.25" customHeight="1">
      <c r="A33" s="457" t="s">
        <v>173</v>
      </c>
      <c r="B33" s="458"/>
      <c r="C33" s="459"/>
      <c r="D33" s="460"/>
    </row>
    <row r="34" spans="1:4" ht="31.5">
      <c r="A34" s="453" t="s">
        <v>174</v>
      </c>
      <c r="B34" s="286" t="s">
        <v>142</v>
      </c>
      <c r="C34" s="232">
        <v>65</v>
      </c>
      <c r="D34" s="237" t="s">
        <v>620</v>
      </c>
    </row>
    <row r="35" spans="1:4">
      <c r="A35" s="453" t="s">
        <v>175</v>
      </c>
      <c r="B35" s="286" t="s">
        <v>142</v>
      </c>
      <c r="C35" s="232">
        <v>40</v>
      </c>
      <c r="D35" s="237" t="s">
        <v>621</v>
      </c>
    </row>
    <row r="36" spans="1:4">
      <c r="A36" s="453" t="s">
        <v>176</v>
      </c>
      <c r="B36" s="286" t="s">
        <v>177</v>
      </c>
      <c r="C36" s="232">
        <v>75</v>
      </c>
      <c r="D36" s="237" t="s">
        <v>622</v>
      </c>
    </row>
    <row r="37" spans="1:4">
      <c r="A37" s="453" t="s">
        <v>178</v>
      </c>
      <c r="B37" s="286" t="s">
        <v>177</v>
      </c>
      <c r="C37" s="232">
        <v>14</v>
      </c>
      <c r="D37" s="237" t="s">
        <v>623</v>
      </c>
    </row>
    <row r="38" spans="1:4">
      <c r="A38" s="453" t="s">
        <v>179</v>
      </c>
      <c r="B38" s="286" t="s">
        <v>177</v>
      </c>
      <c r="C38" s="232">
        <v>89</v>
      </c>
      <c r="D38" s="237" t="s">
        <v>624</v>
      </c>
    </row>
    <row r="39" spans="1:4">
      <c r="A39" s="453" t="s">
        <v>180</v>
      </c>
      <c r="B39" s="286" t="s">
        <v>177</v>
      </c>
      <c r="C39" s="232">
        <v>0</v>
      </c>
      <c r="D39" s="237" t="s">
        <v>625</v>
      </c>
    </row>
    <row r="40" spans="1:4">
      <c r="A40" s="453" t="s">
        <v>181</v>
      </c>
      <c r="B40" s="286" t="s">
        <v>177</v>
      </c>
      <c r="C40" s="232">
        <v>0</v>
      </c>
      <c r="D40" s="237" t="s">
        <v>626</v>
      </c>
    </row>
    <row r="41" spans="1:4">
      <c r="A41" s="453" t="s">
        <v>182</v>
      </c>
      <c r="B41" s="286" t="s">
        <v>52</v>
      </c>
      <c r="C41" s="232">
        <v>0</v>
      </c>
      <c r="D41" s="237" t="s">
        <v>627</v>
      </c>
    </row>
    <row r="42" spans="1:4">
      <c r="A42" s="453" t="s">
        <v>47</v>
      </c>
      <c r="B42" s="286" t="s">
        <v>48</v>
      </c>
      <c r="C42" s="287">
        <v>0</v>
      </c>
      <c r="D42" s="237" t="s">
        <v>629</v>
      </c>
    </row>
    <row r="43" spans="1:4">
      <c r="A43" s="453" t="s">
        <v>50</v>
      </c>
      <c r="B43" s="286" t="s">
        <v>48</v>
      </c>
      <c r="C43" s="287">
        <v>0</v>
      </c>
      <c r="D43" s="237" t="s">
        <v>628</v>
      </c>
    </row>
    <row r="44" spans="1:4">
      <c r="A44" s="453" t="s">
        <v>183</v>
      </c>
      <c r="B44" s="286" t="s">
        <v>52</v>
      </c>
      <c r="C44" s="287">
        <v>0</v>
      </c>
      <c r="D44" s="237" t="s">
        <v>630</v>
      </c>
    </row>
    <row r="45" spans="1:4" ht="16.5" thickBot="1">
      <c r="A45" s="463" t="s">
        <v>184</v>
      </c>
      <c r="B45" s="355" t="s">
        <v>17</v>
      </c>
      <c r="C45" s="464">
        <v>0</v>
      </c>
      <c r="D45" s="293" t="s">
        <v>631</v>
      </c>
    </row>
    <row r="46" spans="1:4" s="461" customFormat="1" ht="29.25" customHeight="1">
      <c r="A46" s="457" t="s">
        <v>185</v>
      </c>
      <c r="B46" s="458"/>
      <c r="C46" s="459"/>
      <c r="D46" s="460"/>
    </row>
    <row r="47" spans="1:4">
      <c r="A47" s="453" t="s">
        <v>186</v>
      </c>
      <c r="B47" s="286" t="s">
        <v>187</v>
      </c>
      <c r="C47" s="232">
        <v>80</v>
      </c>
      <c r="D47" s="228" t="s">
        <v>632</v>
      </c>
    </row>
    <row r="48" spans="1:4">
      <c r="A48" s="453" t="s">
        <v>188</v>
      </c>
      <c r="B48" s="286" t="s">
        <v>187</v>
      </c>
      <c r="C48" s="232">
        <v>1102</v>
      </c>
      <c r="D48" s="243" t="s">
        <v>633</v>
      </c>
    </row>
    <row r="49" spans="1:4">
      <c r="A49" s="453" t="s">
        <v>189</v>
      </c>
      <c r="B49" s="286" t="s">
        <v>187</v>
      </c>
      <c r="C49" s="232">
        <v>76</v>
      </c>
      <c r="D49" s="243" t="s">
        <v>634</v>
      </c>
    </row>
    <row r="50" spans="1:4">
      <c r="A50" s="453" t="s">
        <v>190</v>
      </c>
      <c r="B50" s="286" t="s">
        <v>187</v>
      </c>
      <c r="C50" s="232">
        <v>1258</v>
      </c>
      <c r="D50" s="243" t="s">
        <v>572</v>
      </c>
    </row>
    <row r="51" spans="1:4">
      <c r="A51" s="453" t="s">
        <v>191</v>
      </c>
      <c r="B51" s="286" t="s">
        <v>187</v>
      </c>
      <c r="C51" s="232">
        <v>200</v>
      </c>
      <c r="D51" s="243" t="s">
        <v>635</v>
      </c>
    </row>
    <row r="52" spans="1:4" ht="31.5">
      <c r="A52" s="453" t="s">
        <v>192</v>
      </c>
      <c r="B52" s="286" t="s">
        <v>187</v>
      </c>
      <c r="C52" s="232">
        <v>197</v>
      </c>
      <c r="D52" s="243" t="s">
        <v>636</v>
      </c>
    </row>
    <row r="53" spans="1:4">
      <c r="A53" s="453" t="s">
        <v>193</v>
      </c>
      <c r="B53" s="286" t="s">
        <v>187</v>
      </c>
      <c r="C53" s="232">
        <v>10</v>
      </c>
      <c r="D53" s="243" t="s">
        <v>637</v>
      </c>
    </row>
    <row r="54" spans="1:4">
      <c r="A54" s="453" t="s">
        <v>194</v>
      </c>
      <c r="B54" s="286" t="s">
        <v>187</v>
      </c>
      <c r="C54" s="242">
        <v>0.79</v>
      </c>
      <c r="D54" s="243" t="s">
        <v>638</v>
      </c>
    </row>
    <row r="55" spans="1:4">
      <c r="A55" s="453" t="s">
        <v>195</v>
      </c>
      <c r="B55" s="286" t="s">
        <v>187</v>
      </c>
      <c r="C55" s="232">
        <v>408</v>
      </c>
      <c r="D55" s="243" t="s">
        <v>639</v>
      </c>
    </row>
    <row r="56" spans="1:4">
      <c r="A56" s="453" t="s">
        <v>196</v>
      </c>
      <c r="B56" s="286" t="s">
        <v>187</v>
      </c>
      <c r="C56" s="232">
        <v>1579</v>
      </c>
      <c r="D56" s="208" t="s">
        <v>641</v>
      </c>
    </row>
    <row r="57" spans="1:4">
      <c r="A57" s="453" t="s">
        <v>197</v>
      </c>
      <c r="B57" s="286" t="s">
        <v>187</v>
      </c>
      <c r="C57" s="232">
        <v>87</v>
      </c>
      <c r="D57" s="208" t="s">
        <v>640</v>
      </c>
    </row>
    <row r="58" spans="1:4">
      <c r="A58" s="453" t="s">
        <v>198</v>
      </c>
      <c r="B58" s="286" t="s">
        <v>187</v>
      </c>
      <c r="C58" s="232">
        <v>1666</v>
      </c>
      <c r="D58" s="441" t="s">
        <v>563</v>
      </c>
    </row>
    <row r="59" spans="1:4">
      <c r="A59" s="453" t="s">
        <v>199</v>
      </c>
      <c r="B59" s="286" t="s">
        <v>187</v>
      </c>
      <c r="C59" s="232">
        <v>0</v>
      </c>
      <c r="D59" s="208" t="s">
        <v>642</v>
      </c>
    </row>
    <row r="60" spans="1:4">
      <c r="A60" s="453" t="s">
        <v>200</v>
      </c>
      <c r="B60" s="286" t="s">
        <v>187</v>
      </c>
      <c r="C60" s="232">
        <v>1666</v>
      </c>
      <c r="D60" s="237" t="s">
        <v>643</v>
      </c>
    </row>
    <row r="61" spans="1:4" ht="16.5" thickBot="1">
      <c r="A61" s="455" t="s">
        <v>201</v>
      </c>
      <c r="B61" s="291" t="s">
        <v>187</v>
      </c>
      <c r="C61" s="239">
        <v>1579</v>
      </c>
      <c r="D61" s="293" t="s">
        <v>644</v>
      </c>
    </row>
    <row r="62" spans="1:4" s="461" customFormat="1" ht="29.25" customHeight="1">
      <c r="A62" s="457" t="s">
        <v>202</v>
      </c>
      <c r="B62" s="458"/>
      <c r="C62" s="459"/>
      <c r="D62" s="460"/>
    </row>
    <row r="63" spans="1:4">
      <c r="A63" s="453" t="s">
        <v>203</v>
      </c>
      <c r="B63" s="286" t="s">
        <v>187</v>
      </c>
      <c r="C63" s="232">
        <v>3892</v>
      </c>
      <c r="D63" s="237" t="s">
        <v>645</v>
      </c>
    </row>
    <row r="64" spans="1:4" ht="16.5" thickBot="1">
      <c r="A64" s="455" t="s">
        <v>204</v>
      </c>
      <c r="B64" s="291" t="s">
        <v>646</v>
      </c>
      <c r="C64" s="239">
        <v>3699</v>
      </c>
      <c r="D64" s="237" t="s">
        <v>647</v>
      </c>
    </row>
    <row r="66" spans="1:3" hidden="1">
      <c r="A66" s="453" t="s">
        <v>205</v>
      </c>
      <c r="B66" s="286" t="s">
        <v>206</v>
      </c>
      <c r="C66" s="358">
        <v>2319</v>
      </c>
    </row>
    <row r="67" spans="1:3" ht="16.5" hidden="1" thickBot="1">
      <c r="A67" s="455" t="s">
        <v>71</v>
      </c>
      <c r="B67" s="291" t="s">
        <v>72</v>
      </c>
      <c r="C67" s="465">
        <v>27</v>
      </c>
    </row>
  </sheetData>
  <phoneticPr fontId="36" type="noConversion"/>
  <hyperlinks>
    <hyperlink ref="A2" r:id="rId1" tooltip="https://rapport.bedrevann.no/selskap_avlop/" display="https://rapport.bedrevann.no/selskap_avlop/" xr:uid="{5C359E88-A9DB-4EE4-A46C-B87272BD809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24F29-C4B8-4ABB-B365-5691A0F64444}">
  <dimension ref="A1:G81"/>
  <sheetViews>
    <sheetView workbookViewId="0">
      <selection activeCell="A6" sqref="A6:XFD6"/>
    </sheetView>
  </sheetViews>
  <sheetFormatPr baseColWidth="10" defaultColWidth="11.42578125" defaultRowHeight="15"/>
  <cols>
    <col min="1" max="1" width="47.140625" style="4" customWidth="1"/>
    <col min="2" max="2" width="21.28515625" style="4" customWidth="1"/>
    <col min="3" max="5" width="10.7109375" style="4" customWidth="1"/>
    <col min="6" max="6" width="137.85546875" style="4" customWidth="1"/>
    <col min="7" max="16384" width="11.42578125" style="4"/>
  </cols>
  <sheetData>
    <row r="1" spans="1:7" ht="24">
      <c r="A1" s="80" t="s">
        <v>432</v>
      </c>
    </row>
    <row r="2" spans="1:7">
      <c r="A2" s="81" t="s">
        <v>330</v>
      </c>
      <c r="B2" s="81"/>
    </row>
    <row r="3" spans="1:7" ht="15.75" thickBot="1">
      <c r="A3" s="81"/>
      <c r="B3" s="81"/>
    </row>
    <row r="4" spans="1:7" ht="21" customHeight="1">
      <c r="A4" s="84" t="s">
        <v>433</v>
      </c>
      <c r="B4" s="85" t="s">
        <v>1</v>
      </c>
      <c r="C4" s="98" t="s">
        <v>73</v>
      </c>
      <c r="D4" s="93" t="s">
        <v>73</v>
      </c>
      <c r="E4" s="96" t="s">
        <v>73</v>
      </c>
      <c r="F4" s="54" t="s">
        <v>401</v>
      </c>
    </row>
    <row r="5" spans="1:7" ht="14.25" customHeight="1" thickBot="1">
      <c r="A5" s="82" t="s">
        <v>116</v>
      </c>
      <c r="B5" s="99" t="s">
        <v>91</v>
      </c>
      <c r="C5" s="92" t="s">
        <v>130</v>
      </c>
      <c r="D5" s="92" t="s">
        <v>131</v>
      </c>
      <c r="E5" s="97" t="s">
        <v>75</v>
      </c>
      <c r="F5" s="55" t="s">
        <v>402</v>
      </c>
    </row>
    <row r="6" spans="1:7" s="7" customFormat="1" ht="21.75" customHeight="1">
      <c r="A6" s="102" t="s">
        <v>333</v>
      </c>
      <c r="B6" s="103"/>
      <c r="C6" s="103"/>
      <c r="D6" s="103"/>
      <c r="E6" s="103"/>
      <c r="F6" s="104"/>
      <c r="G6" s="105"/>
    </row>
    <row r="7" spans="1:7" s="111" customFormat="1">
      <c r="A7" s="106" t="s">
        <v>434</v>
      </c>
      <c r="B7" s="107" t="s">
        <v>435</v>
      </c>
      <c r="C7" s="108">
        <v>20.919</v>
      </c>
      <c r="D7" s="108">
        <v>52.444000000000003</v>
      </c>
      <c r="E7" s="109">
        <v>131.22</v>
      </c>
      <c r="F7" s="110"/>
    </row>
    <row r="8" spans="1:7">
      <c r="A8" s="112" t="s">
        <v>436</v>
      </c>
      <c r="B8" s="113" t="s">
        <v>437</v>
      </c>
      <c r="C8" s="108">
        <v>83</v>
      </c>
      <c r="D8" s="108">
        <v>98</v>
      </c>
      <c r="E8" s="109">
        <v>99</v>
      </c>
      <c r="F8" s="110"/>
    </row>
    <row r="9" spans="1:7">
      <c r="A9" s="114" t="s">
        <v>438</v>
      </c>
      <c r="B9" s="115" t="s">
        <v>439</v>
      </c>
      <c r="C9" s="108">
        <v>100</v>
      </c>
      <c r="D9" s="108">
        <v>100</v>
      </c>
      <c r="E9" s="109">
        <v>100</v>
      </c>
      <c r="F9" s="110"/>
    </row>
    <row r="10" spans="1:7" ht="16.5">
      <c r="A10" s="114" t="s">
        <v>528</v>
      </c>
      <c r="B10" s="115" t="s">
        <v>218</v>
      </c>
      <c r="C10" s="116" t="s">
        <v>219</v>
      </c>
      <c r="D10" s="116" t="s">
        <v>219</v>
      </c>
      <c r="E10" s="117" t="s">
        <v>221</v>
      </c>
      <c r="F10" s="110"/>
    </row>
    <row r="11" spans="1:7">
      <c r="A11" s="114" t="s">
        <v>440</v>
      </c>
      <c r="B11" s="115" t="s">
        <v>314</v>
      </c>
      <c r="C11" s="108">
        <v>176</v>
      </c>
      <c r="D11" s="108">
        <v>287</v>
      </c>
      <c r="E11" s="109">
        <v>464</v>
      </c>
      <c r="F11" s="110"/>
    </row>
    <row r="12" spans="1:7">
      <c r="A12" s="114" t="s">
        <v>441</v>
      </c>
      <c r="B12" s="115" t="s">
        <v>442</v>
      </c>
      <c r="C12" s="108">
        <v>19.591992208040502</v>
      </c>
      <c r="D12" s="108">
        <v>42.613719204313796</v>
      </c>
      <c r="E12" s="109">
        <v>657.63492272519397</v>
      </c>
      <c r="F12" s="110"/>
    </row>
    <row r="13" spans="1:7">
      <c r="A13" s="114" t="s">
        <v>443</v>
      </c>
      <c r="B13" s="115" t="s">
        <v>444</v>
      </c>
      <c r="C13" s="108">
        <v>85</v>
      </c>
      <c r="D13" s="108">
        <v>251</v>
      </c>
      <c r="E13" s="109">
        <v>241</v>
      </c>
      <c r="F13" s="110"/>
    </row>
    <row r="14" spans="1:7">
      <c r="A14" s="114" t="s">
        <v>445</v>
      </c>
      <c r="B14" s="115" t="s">
        <v>446</v>
      </c>
      <c r="C14" s="108">
        <v>0.49</v>
      </c>
      <c r="D14" s="118">
        <v>7</v>
      </c>
      <c r="E14" s="109">
        <v>32</v>
      </c>
      <c r="F14" s="110"/>
    </row>
    <row r="15" spans="1:7" ht="15.75" thickBot="1">
      <c r="A15" s="119" t="s">
        <v>447</v>
      </c>
      <c r="B15" s="120" t="s">
        <v>448</v>
      </c>
      <c r="C15" s="121">
        <v>0.28000000000000003</v>
      </c>
      <c r="D15" s="121">
        <v>0.49</v>
      </c>
      <c r="E15" s="122">
        <v>0.12</v>
      </c>
      <c r="F15" s="110"/>
    </row>
    <row r="16" spans="1:7" s="7" customFormat="1" ht="21.75" customHeight="1">
      <c r="A16" s="102" t="s">
        <v>343</v>
      </c>
      <c r="B16" s="103" t="s">
        <v>449</v>
      </c>
      <c r="C16" s="103"/>
      <c r="D16" s="103"/>
      <c r="E16" s="103"/>
      <c r="F16" s="104"/>
      <c r="G16" s="105"/>
    </row>
    <row r="17" spans="1:7">
      <c r="A17" s="106" t="s">
        <v>450</v>
      </c>
      <c r="B17" s="123" t="s">
        <v>451</v>
      </c>
      <c r="C17" s="108">
        <v>97</v>
      </c>
      <c r="D17" s="108">
        <v>100</v>
      </c>
      <c r="E17" s="109">
        <v>100</v>
      </c>
      <c r="F17" s="110"/>
    </row>
    <row r="18" spans="1:7" ht="16.5">
      <c r="A18" s="106" t="s">
        <v>529</v>
      </c>
      <c r="B18" s="123" t="s">
        <v>452</v>
      </c>
      <c r="C18" s="108">
        <v>62</v>
      </c>
      <c r="D18" s="108">
        <v>57</v>
      </c>
      <c r="E18" s="109">
        <v>88</v>
      </c>
      <c r="F18" s="110"/>
    </row>
    <row r="19" spans="1:7">
      <c r="A19" s="106" t="s">
        <v>453</v>
      </c>
      <c r="B19" s="123" t="s">
        <v>454</v>
      </c>
      <c r="C19" s="108">
        <v>29</v>
      </c>
      <c r="D19" s="108">
        <v>21</v>
      </c>
      <c r="E19" s="109">
        <v>35</v>
      </c>
      <c r="F19" s="110"/>
    </row>
    <row r="20" spans="1:7">
      <c r="A20" s="106" t="s">
        <v>455</v>
      </c>
      <c r="B20" s="123" t="s">
        <v>456</v>
      </c>
      <c r="C20" s="108">
        <v>100</v>
      </c>
      <c r="D20" s="108">
        <v>100</v>
      </c>
      <c r="E20" s="109">
        <v>100</v>
      </c>
      <c r="F20" s="110"/>
    </row>
    <row r="21" spans="1:7">
      <c r="A21" s="106" t="s">
        <v>457</v>
      </c>
      <c r="B21" s="123" t="s">
        <v>456</v>
      </c>
      <c r="C21" s="108">
        <v>98</v>
      </c>
      <c r="D21" s="108">
        <v>12</v>
      </c>
      <c r="E21" s="109">
        <v>94</v>
      </c>
      <c r="F21" s="110"/>
    </row>
    <row r="22" spans="1:7" ht="16.5">
      <c r="A22" s="124" t="s">
        <v>530</v>
      </c>
      <c r="B22" s="125" t="s">
        <v>31</v>
      </c>
      <c r="C22" s="126" t="s">
        <v>32</v>
      </c>
      <c r="D22" s="126" t="s">
        <v>33</v>
      </c>
      <c r="E22" s="127" t="s">
        <v>33</v>
      </c>
      <c r="F22" s="110"/>
    </row>
    <row r="23" spans="1:7" ht="16.5">
      <c r="A23" s="124" t="s">
        <v>531</v>
      </c>
      <c r="B23" s="125" t="s">
        <v>458</v>
      </c>
      <c r="C23" s="126" t="s">
        <v>33</v>
      </c>
      <c r="D23" s="126" t="s">
        <v>33</v>
      </c>
      <c r="E23" s="127" t="s">
        <v>33</v>
      </c>
      <c r="F23" s="110"/>
    </row>
    <row r="24" spans="1:7" ht="16.5">
      <c r="A24" s="124" t="s">
        <v>532</v>
      </c>
      <c r="B24" s="125" t="s">
        <v>458</v>
      </c>
      <c r="C24" s="126" t="s">
        <v>33</v>
      </c>
      <c r="D24" s="126" t="s">
        <v>32</v>
      </c>
      <c r="E24" s="127" t="s">
        <v>33</v>
      </c>
      <c r="F24" s="110"/>
    </row>
    <row r="25" spans="1:7" ht="16.5">
      <c r="A25" s="124" t="s">
        <v>533</v>
      </c>
      <c r="B25" s="125" t="s">
        <v>35</v>
      </c>
      <c r="C25" s="126" t="s">
        <v>33</v>
      </c>
      <c r="D25" s="126" t="s">
        <v>33</v>
      </c>
      <c r="E25" s="127" t="s">
        <v>33</v>
      </c>
      <c r="F25" s="110"/>
    </row>
    <row r="26" spans="1:7" ht="16.5">
      <c r="A26" s="128" t="s">
        <v>534</v>
      </c>
      <c r="B26" s="129" t="s">
        <v>35</v>
      </c>
      <c r="C26" s="126" t="s">
        <v>33</v>
      </c>
      <c r="D26" s="126" t="s">
        <v>32</v>
      </c>
      <c r="E26" s="127" t="s">
        <v>33</v>
      </c>
      <c r="F26" s="110"/>
    </row>
    <row r="27" spans="1:7" ht="15.75" thickBot="1">
      <c r="A27" s="130" t="s">
        <v>459</v>
      </c>
      <c r="B27" s="131" t="s">
        <v>349</v>
      </c>
      <c r="C27" s="118">
        <v>3.2</v>
      </c>
      <c r="D27" s="118">
        <v>3.4</v>
      </c>
      <c r="E27" s="132">
        <v>4</v>
      </c>
      <c r="F27" s="110"/>
    </row>
    <row r="28" spans="1:7" s="7" customFormat="1" ht="21.75" customHeight="1">
      <c r="A28" s="102" t="s">
        <v>173</v>
      </c>
      <c r="B28" s="103"/>
      <c r="C28" s="103"/>
      <c r="D28" s="103"/>
      <c r="E28" s="103"/>
      <c r="F28" s="104"/>
      <c r="G28" s="105"/>
    </row>
    <row r="29" spans="1:7">
      <c r="A29" s="1" t="s">
        <v>460</v>
      </c>
      <c r="B29" s="2" t="s">
        <v>461</v>
      </c>
      <c r="C29" s="108">
        <v>27</v>
      </c>
      <c r="D29" s="108">
        <v>35</v>
      </c>
      <c r="E29" s="109">
        <v>61</v>
      </c>
      <c r="F29" s="110"/>
    </row>
    <row r="30" spans="1:7">
      <c r="A30" s="1" t="s">
        <v>462</v>
      </c>
      <c r="B30" s="2" t="s">
        <v>463</v>
      </c>
      <c r="C30" s="108">
        <v>10</v>
      </c>
      <c r="D30" s="108">
        <v>21</v>
      </c>
      <c r="E30" s="109">
        <v>62</v>
      </c>
      <c r="F30" s="110"/>
    </row>
    <row r="31" spans="1:7">
      <c r="A31" s="1" t="s">
        <v>167</v>
      </c>
      <c r="B31" s="2" t="s">
        <v>464</v>
      </c>
      <c r="C31" s="108">
        <v>0</v>
      </c>
      <c r="D31" s="118">
        <v>1.1000000000000001</v>
      </c>
      <c r="E31" s="122">
        <v>0.6</v>
      </c>
      <c r="F31" s="110"/>
    </row>
    <row r="32" spans="1:7">
      <c r="A32" s="1" t="s">
        <v>465</v>
      </c>
      <c r="B32" s="2" t="s">
        <v>359</v>
      </c>
      <c r="C32" s="121">
        <v>1.6E-2</v>
      </c>
      <c r="D32" s="121">
        <v>5.7000000000000002E-2</v>
      </c>
      <c r="E32" s="133">
        <v>4.2000000000000003E-2</v>
      </c>
      <c r="F32" s="110"/>
    </row>
    <row r="33" spans="1:7">
      <c r="A33" s="1" t="s">
        <v>466</v>
      </c>
      <c r="B33" s="2" t="s">
        <v>467</v>
      </c>
      <c r="C33" s="108">
        <v>0</v>
      </c>
      <c r="D33" s="108">
        <v>0</v>
      </c>
      <c r="E33" s="133">
        <v>3.7999999999999999E-2</v>
      </c>
      <c r="F33" s="110"/>
    </row>
    <row r="34" spans="1:7">
      <c r="A34" s="1" t="s">
        <v>468</v>
      </c>
      <c r="B34" s="2" t="s">
        <v>17</v>
      </c>
      <c r="C34" s="121">
        <v>0.19</v>
      </c>
      <c r="D34" s="121">
        <v>0.51</v>
      </c>
      <c r="E34" s="132">
        <v>1</v>
      </c>
      <c r="F34" s="110"/>
    </row>
    <row r="35" spans="1:7">
      <c r="A35" s="1" t="s">
        <v>469</v>
      </c>
      <c r="B35" s="2" t="s">
        <v>17</v>
      </c>
      <c r="C35" s="118" t="s">
        <v>117</v>
      </c>
      <c r="D35" s="118">
        <v>2.1</v>
      </c>
      <c r="E35" s="132">
        <v>1.4</v>
      </c>
      <c r="F35" s="110"/>
    </row>
    <row r="36" spans="1:7" ht="16.5">
      <c r="A36" s="1" t="s">
        <v>535</v>
      </c>
      <c r="B36" s="2" t="s">
        <v>17</v>
      </c>
      <c r="C36" s="121">
        <v>0.62</v>
      </c>
      <c r="D36" s="121">
        <v>0.62</v>
      </c>
      <c r="E36" s="122">
        <v>0.7</v>
      </c>
      <c r="F36" s="110"/>
    </row>
    <row r="37" spans="1:7" ht="16.5">
      <c r="A37" s="1" t="s">
        <v>536</v>
      </c>
      <c r="B37" s="2" t="s">
        <v>363</v>
      </c>
      <c r="C37" s="108">
        <v>31</v>
      </c>
      <c r="D37" s="108">
        <v>24</v>
      </c>
      <c r="E37" s="109">
        <v>71</v>
      </c>
      <c r="F37" s="110"/>
    </row>
    <row r="38" spans="1:7">
      <c r="A38" s="1" t="s">
        <v>470</v>
      </c>
      <c r="B38" s="2" t="s">
        <v>365</v>
      </c>
      <c r="C38" s="108">
        <v>0</v>
      </c>
      <c r="D38" s="108">
        <v>0</v>
      </c>
      <c r="E38" s="109">
        <v>71</v>
      </c>
      <c r="F38" s="110"/>
    </row>
    <row r="39" spans="1:7" ht="16.5">
      <c r="A39" s="1" t="s">
        <v>537</v>
      </c>
      <c r="B39" s="2" t="s">
        <v>366</v>
      </c>
      <c r="C39" s="134" t="s">
        <v>132</v>
      </c>
      <c r="D39" s="108">
        <v>7998</v>
      </c>
      <c r="E39" s="109">
        <v>16937</v>
      </c>
      <c r="F39" s="110"/>
    </row>
    <row r="40" spans="1:7" ht="16.5">
      <c r="A40" s="1" t="s">
        <v>538</v>
      </c>
      <c r="B40" s="2" t="s">
        <v>471</v>
      </c>
      <c r="C40" s="134" t="s">
        <v>132</v>
      </c>
      <c r="D40" s="108">
        <v>75</v>
      </c>
      <c r="E40" s="109">
        <v>96</v>
      </c>
      <c r="F40" s="110"/>
    </row>
    <row r="41" spans="1:7" ht="16.5">
      <c r="A41" s="1" t="s">
        <v>539</v>
      </c>
      <c r="B41" s="2" t="s">
        <v>471</v>
      </c>
      <c r="C41" s="134" t="s">
        <v>132</v>
      </c>
      <c r="D41" s="108">
        <v>51</v>
      </c>
      <c r="E41" s="109">
        <v>29</v>
      </c>
      <c r="F41" s="110"/>
    </row>
    <row r="42" spans="1:7" ht="16.5">
      <c r="A42" s="1" t="s">
        <v>540</v>
      </c>
      <c r="B42" s="2" t="s">
        <v>52</v>
      </c>
      <c r="C42" s="134" t="s">
        <v>132</v>
      </c>
      <c r="D42" s="118">
        <v>1.8</v>
      </c>
      <c r="E42" s="109">
        <v>144</v>
      </c>
      <c r="F42" s="110"/>
    </row>
    <row r="43" spans="1:7" ht="17.25" thickBot="1">
      <c r="A43" s="6" t="s">
        <v>541</v>
      </c>
      <c r="B43" s="8" t="s">
        <v>471</v>
      </c>
      <c r="C43" s="134" t="s">
        <v>132</v>
      </c>
      <c r="D43" s="135">
        <v>123.732</v>
      </c>
      <c r="E43" s="136">
        <v>-55</v>
      </c>
      <c r="F43" s="110"/>
    </row>
    <row r="44" spans="1:7" s="7" customFormat="1" ht="21.75" customHeight="1">
      <c r="A44" s="102" t="s">
        <v>472</v>
      </c>
      <c r="B44" s="103"/>
      <c r="C44" s="103"/>
      <c r="D44" s="103"/>
      <c r="E44" s="103"/>
      <c r="F44" s="104"/>
      <c r="G44" s="105"/>
    </row>
    <row r="45" spans="1:7">
      <c r="A45" s="124" t="s">
        <v>473</v>
      </c>
      <c r="B45" s="123" t="s">
        <v>370</v>
      </c>
      <c r="C45" s="108">
        <v>496</v>
      </c>
      <c r="D45" s="108">
        <v>39</v>
      </c>
      <c r="E45" s="109">
        <v>23</v>
      </c>
      <c r="F45" s="110"/>
    </row>
    <row r="46" spans="1:7">
      <c r="A46" s="124" t="s">
        <v>474</v>
      </c>
      <c r="B46" s="123" t="s">
        <v>370</v>
      </c>
      <c r="C46" s="108">
        <v>221</v>
      </c>
      <c r="D46" s="108">
        <v>1047</v>
      </c>
      <c r="E46" s="109">
        <v>450</v>
      </c>
      <c r="F46" s="110"/>
    </row>
    <row r="47" spans="1:7">
      <c r="A47" s="128" t="s">
        <v>475</v>
      </c>
      <c r="B47" s="137" t="s">
        <v>370</v>
      </c>
      <c r="C47" s="108">
        <v>886</v>
      </c>
      <c r="D47" s="108">
        <v>680</v>
      </c>
      <c r="E47" s="109">
        <v>547</v>
      </c>
      <c r="F47" s="110"/>
    </row>
    <row r="48" spans="1:7">
      <c r="A48" s="124" t="s">
        <v>476</v>
      </c>
      <c r="B48" s="137" t="s">
        <v>370</v>
      </c>
      <c r="C48" s="108">
        <v>0</v>
      </c>
      <c r="D48" s="108">
        <v>0</v>
      </c>
      <c r="E48" s="109">
        <v>55</v>
      </c>
      <c r="F48" s="110"/>
    </row>
    <row r="49" spans="1:7">
      <c r="A49" s="124" t="s">
        <v>477</v>
      </c>
      <c r="B49" s="137" t="s">
        <v>370</v>
      </c>
      <c r="C49" s="108">
        <v>37</v>
      </c>
      <c r="D49" s="108">
        <v>4.5999999999999996</v>
      </c>
      <c r="E49" s="109">
        <v>30</v>
      </c>
      <c r="F49" s="110"/>
    </row>
    <row r="50" spans="1:7">
      <c r="A50" s="124" t="s">
        <v>478</v>
      </c>
      <c r="B50" s="137" t="s">
        <v>370</v>
      </c>
      <c r="C50" s="108">
        <v>148</v>
      </c>
      <c r="D50" s="108">
        <v>30</v>
      </c>
      <c r="E50" s="109">
        <v>5.7</v>
      </c>
      <c r="F50" s="110"/>
    </row>
    <row r="51" spans="1:7">
      <c r="A51" s="124" t="s">
        <v>479</v>
      </c>
      <c r="B51" s="137" t="s">
        <v>370</v>
      </c>
      <c r="C51" s="108">
        <v>0</v>
      </c>
      <c r="D51" s="108">
        <v>112</v>
      </c>
      <c r="E51" s="109">
        <v>211</v>
      </c>
      <c r="F51" s="110"/>
    </row>
    <row r="52" spans="1:7">
      <c r="A52" s="124" t="s">
        <v>480</v>
      </c>
      <c r="B52" s="137" t="s">
        <v>370</v>
      </c>
      <c r="C52" s="108">
        <v>620</v>
      </c>
      <c r="D52" s="108">
        <v>543</v>
      </c>
      <c r="E52" s="109">
        <v>868</v>
      </c>
      <c r="F52" s="110"/>
    </row>
    <row r="53" spans="1:7">
      <c r="A53" s="124" t="s">
        <v>481</v>
      </c>
      <c r="B53" s="137" t="s">
        <v>370</v>
      </c>
      <c r="C53" s="108">
        <v>0</v>
      </c>
      <c r="D53" s="108">
        <v>0</v>
      </c>
      <c r="E53" s="109">
        <v>22</v>
      </c>
      <c r="F53" s="110"/>
    </row>
    <row r="54" spans="1:7">
      <c r="A54" s="124" t="s">
        <v>200</v>
      </c>
      <c r="B54" s="137" t="s">
        <v>370</v>
      </c>
      <c r="C54" s="108">
        <v>2408</v>
      </c>
      <c r="D54" s="108">
        <v>2456</v>
      </c>
      <c r="E54" s="109">
        <v>2210</v>
      </c>
      <c r="F54" s="110"/>
    </row>
    <row r="55" spans="1:7" ht="15.75" thickBot="1">
      <c r="A55" s="138" t="s">
        <v>482</v>
      </c>
      <c r="B55" s="120" t="s">
        <v>483</v>
      </c>
      <c r="C55" s="108">
        <v>7626</v>
      </c>
      <c r="D55" s="108">
        <v>7800</v>
      </c>
      <c r="E55" s="109">
        <v>5850</v>
      </c>
      <c r="F55" s="110"/>
    </row>
    <row r="56" spans="1:7" s="7" customFormat="1" ht="21.75" customHeight="1">
      <c r="A56" s="102" t="s">
        <v>496</v>
      </c>
      <c r="B56" s="103"/>
      <c r="C56" s="103"/>
      <c r="D56" s="103"/>
      <c r="E56" s="103"/>
      <c r="F56" s="104"/>
      <c r="G56" s="105"/>
    </row>
    <row r="57" spans="1:7">
      <c r="A57" s="128" t="s">
        <v>484</v>
      </c>
      <c r="B57" s="115" t="s">
        <v>370</v>
      </c>
      <c r="C57" s="134" t="s">
        <v>132</v>
      </c>
      <c r="D57" s="108">
        <v>148</v>
      </c>
      <c r="E57" s="109">
        <v>88</v>
      </c>
      <c r="F57" s="110"/>
    </row>
    <row r="58" spans="1:7">
      <c r="A58" s="128" t="s">
        <v>384</v>
      </c>
      <c r="B58" s="115" t="s">
        <v>370</v>
      </c>
      <c r="C58" s="134" t="s">
        <v>132</v>
      </c>
      <c r="D58" s="108">
        <v>290</v>
      </c>
      <c r="E58" s="109">
        <v>1115</v>
      </c>
      <c r="F58" s="110"/>
    </row>
    <row r="59" spans="1:7">
      <c r="A59" s="128" t="s">
        <v>385</v>
      </c>
      <c r="B59" s="115" t="s">
        <v>370</v>
      </c>
      <c r="C59" s="134" t="s">
        <v>132</v>
      </c>
      <c r="D59" s="108">
        <v>2893</v>
      </c>
      <c r="E59" s="109">
        <v>152</v>
      </c>
      <c r="F59" s="110"/>
    </row>
    <row r="60" spans="1:7">
      <c r="A60" s="128" t="s">
        <v>485</v>
      </c>
      <c r="B60" s="115" t="s">
        <v>387</v>
      </c>
      <c r="C60" s="134" t="s">
        <v>132</v>
      </c>
      <c r="D60" s="108">
        <v>0</v>
      </c>
      <c r="E60" s="109">
        <v>445</v>
      </c>
      <c r="F60" s="110"/>
    </row>
    <row r="61" spans="1:7">
      <c r="A61" s="128" t="s">
        <v>486</v>
      </c>
      <c r="B61" s="115" t="s">
        <v>387</v>
      </c>
      <c r="C61" s="134" t="s">
        <v>132</v>
      </c>
      <c r="D61" s="108">
        <v>953</v>
      </c>
      <c r="E61" s="109">
        <v>1154</v>
      </c>
      <c r="F61" s="110"/>
    </row>
    <row r="62" spans="1:7" ht="15.75" thickBot="1">
      <c r="A62" s="138" t="s">
        <v>487</v>
      </c>
      <c r="B62" s="120" t="s">
        <v>387</v>
      </c>
      <c r="C62" s="139" t="s">
        <v>132</v>
      </c>
      <c r="D62" s="140">
        <v>7109</v>
      </c>
      <c r="E62" s="141">
        <v>284</v>
      </c>
      <c r="F62" s="142"/>
    </row>
    <row r="63" spans="1:7" s="83" customFormat="1" ht="13.5" hidden="1" customHeight="1">
      <c r="A63" s="86" t="s">
        <v>488</v>
      </c>
      <c r="B63" s="94" t="s">
        <v>370</v>
      </c>
      <c r="C63" s="95">
        <v>4903</v>
      </c>
      <c r="D63" s="95"/>
      <c r="E63" s="95">
        <v>2817</v>
      </c>
    </row>
    <row r="64" spans="1:7" s="83" customFormat="1" ht="14.25" hidden="1" customHeight="1" thickBot="1">
      <c r="A64" s="87" t="s">
        <v>489</v>
      </c>
      <c r="B64" s="88" t="s">
        <v>72</v>
      </c>
      <c r="C64" s="90">
        <v>6.3</v>
      </c>
      <c r="D64" s="89"/>
      <c r="E64" s="89">
        <v>7.5</v>
      </c>
    </row>
    <row r="65" spans="1:2" s="83" customFormat="1">
      <c r="A65" s="100" t="s">
        <v>497</v>
      </c>
      <c r="B65" s="91"/>
    </row>
    <row r="66" spans="1:2" s="83" customFormat="1">
      <c r="A66" s="100" t="s">
        <v>498</v>
      </c>
      <c r="B66" s="91"/>
    </row>
    <row r="67" spans="1:2" s="83" customFormat="1">
      <c r="A67" s="100" t="s">
        <v>499</v>
      </c>
      <c r="B67" s="91"/>
    </row>
    <row r="68" spans="1:2" s="83" customFormat="1" ht="15.75">
      <c r="A68" s="100" t="s">
        <v>501</v>
      </c>
      <c r="B68" s="91"/>
    </row>
    <row r="69" spans="1:2" s="83" customFormat="1" ht="16.5" customHeight="1">
      <c r="A69" s="100" t="s">
        <v>500</v>
      </c>
      <c r="B69" s="101"/>
    </row>
    <row r="70" spans="1:2">
      <c r="A70" s="70" t="s">
        <v>490</v>
      </c>
      <c r="B70" s="3"/>
    </row>
    <row r="71" spans="1:2" s="83" customFormat="1">
      <c r="A71" s="83" t="s">
        <v>502</v>
      </c>
      <c r="B71" s="91"/>
    </row>
    <row r="72" spans="1:2" s="83" customFormat="1" ht="13.5">
      <c r="A72" s="83" t="s">
        <v>491</v>
      </c>
      <c r="B72" s="91"/>
    </row>
    <row r="73" spans="1:2" s="83" customFormat="1">
      <c r="A73" s="83" t="s">
        <v>503</v>
      </c>
      <c r="B73" s="91"/>
    </row>
    <row r="74" spans="1:2" s="83" customFormat="1" ht="13.5">
      <c r="A74" s="83" t="s">
        <v>492</v>
      </c>
      <c r="B74" s="91"/>
    </row>
    <row r="75" spans="1:2" s="83" customFormat="1">
      <c r="A75" s="83" t="s">
        <v>504</v>
      </c>
      <c r="B75" s="91"/>
    </row>
    <row r="76" spans="1:2" s="83" customFormat="1" ht="13.5">
      <c r="A76" s="83" t="s">
        <v>493</v>
      </c>
      <c r="B76" s="91"/>
    </row>
    <row r="77" spans="1:2" s="83" customFormat="1">
      <c r="A77" s="83" t="s">
        <v>505</v>
      </c>
      <c r="B77" s="91"/>
    </row>
    <row r="78" spans="1:2" s="83" customFormat="1" ht="13.5">
      <c r="A78" s="83" t="s">
        <v>494</v>
      </c>
      <c r="B78" s="91"/>
    </row>
    <row r="79" spans="1:2" s="83" customFormat="1">
      <c r="A79" s="83" t="s">
        <v>506</v>
      </c>
      <c r="B79" s="91"/>
    </row>
    <row r="80" spans="1:2" s="83" customFormat="1" ht="13.5">
      <c r="A80" s="83" t="s">
        <v>495</v>
      </c>
      <c r="B80" s="91"/>
    </row>
    <row r="81" spans="1:2">
      <c r="A81" s="39"/>
      <c r="B81" s="3"/>
    </row>
  </sheetData>
  <conditionalFormatting sqref="C22:E26">
    <cfRule type="cellIs" dxfId="9" priority="1" operator="equal">
      <formula>"Ikke krav"</formula>
    </cfRule>
    <cfRule type="cellIs" priority="2" operator="equal">
      <formula>"Ikke krav"</formula>
    </cfRule>
    <cfRule type="cellIs" dxfId="8" priority="3" operator="equal">
      <formula>"Mangler data"</formula>
    </cfRule>
    <cfRule type="cellIs" dxfId="7" priority="4" operator="equal">
      <formula>"Dårlig"</formula>
    </cfRule>
    <cfRule type="cellIs" dxfId="6" priority="5" operator="equal">
      <formula>"Mangelfull"</formula>
    </cfRule>
    <cfRule type="cellIs" dxfId="5" priority="6" operator="equal">
      <formula>"God"</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B01DF-D72D-44CC-BA2B-2A724A26864C}">
  <dimension ref="A1:G92"/>
  <sheetViews>
    <sheetView topLeftCell="A2" workbookViewId="0">
      <selection activeCell="A2" sqref="A1:XFD1048576"/>
    </sheetView>
  </sheetViews>
  <sheetFormatPr baseColWidth="10" defaultColWidth="11.42578125" defaultRowHeight="15.75"/>
  <cols>
    <col min="1" max="1" width="41.42578125" style="467" customWidth="1"/>
    <col min="2" max="2" width="18.42578125" style="467" customWidth="1"/>
    <col min="3" max="5" width="15.7109375" style="288" customWidth="1"/>
    <col min="6" max="6" width="17.140625" style="288" customWidth="1"/>
    <col min="7" max="7" width="173" style="441" customWidth="1"/>
    <col min="8" max="16384" width="11.42578125" style="288"/>
  </cols>
  <sheetData>
    <row r="1" spans="1:7" ht="33.75" customHeight="1">
      <c r="A1" s="466" t="s">
        <v>510</v>
      </c>
      <c r="C1" s="468" t="s">
        <v>732</v>
      </c>
    </row>
    <row r="2" spans="1:7" ht="23.25" customHeight="1">
      <c r="A2" s="469" t="s">
        <v>326</v>
      </c>
    </row>
    <row r="3" spans="1:7" ht="10.5" customHeight="1" thickBot="1">
      <c r="A3" s="469"/>
    </row>
    <row r="4" spans="1:7" s="474" customFormat="1" ht="21" customHeight="1" thickBot="1">
      <c r="A4" s="470" t="s">
        <v>207</v>
      </c>
      <c r="B4" s="471" t="s">
        <v>1</v>
      </c>
      <c r="C4" s="471" t="s">
        <v>507</v>
      </c>
      <c r="D4" s="471" t="s">
        <v>507</v>
      </c>
      <c r="E4" s="471" t="s">
        <v>507</v>
      </c>
      <c r="F4" s="472" t="s">
        <v>507</v>
      </c>
      <c r="G4" s="473" t="s">
        <v>511</v>
      </c>
    </row>
    <row r="5" spans="1:7">
      <c r="A5" s="350" t="s">
        <v>118</v>
      </c>
      <c r="B5" s="351" t="s">
        <v>117</v>
      </c>
      <c r="C5" s="351" t="s">
        <v>73</v>
      </c>
      <c r="D5" s="351" t="s">
        <v>73</v>
      </c>
      <c r="E5" s="351" t="s">
        <v>73</v>
      </c>
      <c r="F5" s="352" t="s">
        <v>0</v>
      </c>
      <c r="G5" s="475"/>
    </row>
    <row r="6" spans="1:7" ht="16.5" thickBot="1">
      <c r="A6" s="324" t="s">
        <v>116</v>
      </c>
      <c r="B6" s="291" t="s">
        <v>117</v>
      </c>
      <c r="C6" s="291" t="s">
        <v>130</v>
      </c>
      <c r="D6" s="291" t="s">
        <v>131</v>
      </c>
      <c r="E6" s="291" t="s">
        <v>75</v>
      </c>
      <c r="F6" s="292" t="s">
        <v>75</v>
      </c>
      <c r="G6" s="476"/>
    </row>
    <row r="7" spans="1:7" s="461" customFormat="1" ht="24" customHeight="1">
      <c r="A7" s="477" t="s">
        <v>208</v>
      </c>
      <c r="B7" s="458"/>
      <c r="C7" s="458"/>
      <c r="D7" s="458"/>
      <c r="E7" s="458"/>
      <c r="F7" s="459"/>
      <c r="G7" s="478"/>
    </row>
    <row r="8" spans="1:7">
      <c r="A8" s="294" t="s">
        <v>209</v>
      </c>
      <c r="B8" s="286" t="s">
        <v>117</v>
      </c>
      <c r="C8" s="303" t="s">
        <v>214</v>
      </c>
      <c r="D8" s="303" t="s">
        <v>213</v>
      </c>
      <c r="E8" s="303" t="s">
        <v>211</v>
      </c>
      <c r="F8" s="479" t="s">
        <v>212</v>
      </c>
      <c r="G8" s="480" t="s">
        <v>652</v>
      </c>
    </row>
    <row r="9" spans="1:7">
      <c r="A9" s="294" t="s">
        <v>508</v>
      </c>
      <c r="B9" s="286" t="s">
        <v>117</v>
      </c>
      <c r="C9" s="315" t="s">
        <v>216</v>
      </c>
      <c r="D9" s="315" t="s">
        <v>215</v>
      </c>
      <c r="E9" s="315" t="s">
        <v>215</v>
      </c>
      <c r="F9" s="217" t="s">
        <v>215</v>
      </c>
      <c r="G9" s="480" t="s">
        <v>652</v>
      </c>
    </row>
    <row r="10" spans="1:7">
      <c r="A10" s="294" t="s">
        <v>217</v>
      </c>
      <c r="B10" s="286" t="s">
        <v>218</v>
      </c>
      <c r="C10" s="315" t="s">
        <v>220</v>
      </c>
      <c r="D10" s="315" t="s">
        <v>219</v>
      </c>
      <c r="E10" s="315" t="s">
        <v>150</v>
      </c>
      <c r="F10" s="217" t="s">
        <v>221</v>
      </c>
      <c r="G10" s="480" t="s">
        <v>652</v>
      </c>
    </row>
    <row r="11" spans="1:7">
      <c r="A11" s="294" t="s">
        <v>222</v>
      </c>
      <c r="B11" s="286" t="s">
        <v>223</v>
      </c>
      <c r="C11" s="315">
        <v>10000</v>
      </c>
      <c r="D11" s="315">
        <v>9990</v>
      </c>
      <c r="E11" s="315">
        <v>152000</v>
      </c>
      <c r="F11" s="217">
        <v>228170</v>
      </c>
      <c r="G11" s="480" t="s">
        <v>652</v>
      </c>
    </row>
    <row r="12" spans="1:7">
      <c r="A12" s="294" t="s">
        <v>224</v>
      </c>
      <c r="B12" s="286" t="s">
        <v>115</v>
      </c>
      <c r="C12" s="315" t="s">
        <v>115</v>
      </c>
      <c r="D12" s="315" t="s">
        <v>115</v>
      </c>
      <c r="E12" s="315" t="s">
        <v>115</v>
      </c>
      <c r="F12" s="217" t="s">
        <v>115</v>
      </c>
      <c r="G12" s="480" t="s">
        <v>653</v>
      </c>
    </row>
    <row r="13" spans="1:7" ht="31.5" customHeight="1">
      <c r="A13" s="294" t="s">
        <v>225</v>
      </c>
      <c r="B13" s="286" t="s">
        <v>210</v>
      </c>
      <c r="C13" s="481" t="s">
        <v>227</v>
      </c>
      <c r="D13" s="481" t="s">
        <v>226</v>
      </c>
      <c r="E13" s="481" t="s">
        <v>226</v>
      </c>
      <c r="F13" s="482" t="s">
        <v>228</v>
      </c>
      <c r="G13" s="483" t="s">
        <v>654</v>
      </c>
    </row>
    <row r="14" spans="1:7" ht="16.5" thickBot="1">
      <c r="A14" s="324" t="s">
        <v>229</v>
      </c>
      <c r="B14" s="291" t="s">
        <v>85</v>
      </c>
      <c r="C14" s="325" t="s">
        <v>87</v>
      </c>
      <c r="D14" s="325" t="s">
        <v>87</v>
      </c>
      <c r="E14" s="325" t="s">
        <v>86</v>
      </c>
      <c r="F14" s="326" t="s">
        <v>86</v>
      </c>
      <c r="G14" s="484" t="s">
        <v>652</v>
      </c>
    </row>
    <row r="15" spans="1:7" s="461" customFormat="1" ht="24" customHeight="1">
      <c r="A15" s="477" t="s">
        <v>230</v>
      </c>
      <c r="B15" s="458"/>
      <c r="C15" s="458"/>
      <c r="D15" s="458"/>
      <c r="E15" s="458"/>
      <c r="F15" s="459"/>
      <c r="G15" s="478"/>
    </row>
    <row r="16" spans="1:7">
      <c r="A16" s="294" t="s">
        <v>656</v>
      </c>
      <c r="B16" s="286" t="s">
        <v>231</v>
      </c>
      <c r="C16" s="286">
        <v>8502</v>
      </c>
      <c r="D16" s="286">
        <v>5609</v>
      </c>
      <c r="E16" s="286">
        <v>114809</v>
      </c>
      <c r="F16" s="287">
        <v>149050</v>
      </c>
      <c r="G16" s="296" t="s">
        <v>655</v>
      </c>
    </row>
    <row r="17" spans="1:7">
      <c r="A17" s="294" t="s">
        <v>232</v>
      </c>
      <c r="B17" s="286" t="s">
        <v>3</v>
      </c>
      <c r="C17" s="286">
        <v>8502</v>
      </c>
      <c r="D17" s="286">
        <v>6905</v>
      </c>
      <c r="E17" s="286">
        <v>62457</v>
      </c>
      <c r="F17" s="287">
        <v>136072</v>
      </c>
      <c r="G17" s="480" t="s">
        <v>657</v>
      </c>
    </row>
    <row r="18" spans="1:7">
      <c r="A18" s="294" t="s">
        <v>233</v>
      </c>
      <c r="B18" s="286" t="s">
        <v>4</v>
      </c>
      <c r="C18" s="286">
        <v>469</v>
      </c>
      <c r="D18" s="286">
        <v>569</v>
      </c>
      <c r="E18" s="286">
        <v>15030</v>
      </c>
      <c r="F18" s="287">
        <v>29440</v>
      </c>
      <c r="G18" s="480" t="s">
        <v>658</v>
      </c>
    </row>
    <row r="19" spans="1:7">
      <c r="A19" s="294" t="s">
        <v>136</v>
      </c>
      <c r="B19" s="286" t="s">
        <v>6</v>
      </c>
      <c r="C19" s="286">
        <v>151</v>
      </c>
      <c r="D19" s="286">
        <v>281</v>
      </c>
      <c r="E19" s="286">
        <v>363</v>
      </c>
      <c r="F19" s="287">
        <v>542</v>
      </c>
      <c r="G19" s="480" t="s">
        <v>659</v>
      </c>
    </row>
    <row r="20" spans="1:7">
      <c r="A20" s="294" t="s">
        <v>234</v>
      </c>
      <c r="B20" s="286" t="s">
        <v>235</v>
      </c>
      <c r="C20" s="358">
        <v>0</v>
      </c>
      <c r="D20" s="286">
        <v>0.99</v>
      </c>
      <c r="E20" s="286">
        <v>1.3</v>
      </c>
      <c r="F20" s="230">
        <v>0.1</v>
      </c>
      <c r="G20" s="480" t="s">
        <v>660</v>
      </c>
    </row>
    <row r="21" spans="1:7" ht="31.5">
      <c r="A21" s="294" t="s">
        <v>236</v>
      </c>
      <c r="B21" s="286" t="s">
        <v>237</v>
      </c>
      <c r="C21" s="286" t="s">
        <v>49</v>
      </c>
      <c r="D21" s="286">
        <v>37</v>
      </c>
      <c r="E21" s="286">
        <v>50</v>
      </c>
      <c r="F21" s="287">
        <v>65</v>
      </c>
      <c r="G21" s="296" t="s">
        <v>661</v>
      </c>
    </row>
    <row r="22" spans="1:7">
      <c r="A22" s="294" t="s">
        <v>238</v>
      </c>
      <c r="B22" s="286" t="s">
        <v>239</v>
      </c>
      <c r="C22" s="286" t="s">
        <v>49</v>
      </c>
      <c r="D22" s="286">
        <v>46</v>
      </c>
      <c r="E22" s="286">
        <v>58</v>
      </c>
      <c r="F22" s="287">
        <v>40</v>
      </c>
      <c r="G22" s="296" t="s">
        <v>662</v>
      </c>
    </row>
    <row r="23" spans="1:7">
      <c r="A23" s="294" t="s">
        <v>240</v>
      </c>
      <c r="B23" s="286" t="s">
        <v>241</v>
      </c>
      <c r="C23" s="286" t="s">
        <v>49</v>
      </c>
      <c r="D23" s="286">
        <v>4812</v>
      </c>
      <c r="E23" s="286">
        <v>108494</v>
      </c>
      <c r="F23" s="287">
        <v>146679</v>
      </c>
      <c r="G23" s="480" t="s">
        <v>663</v>
      </c>
    </row>
    <row r="24" spans="1:7">
      <c r="A24" s="294" t="s">
        <v>242</v>
      </c>
      <c r="B24" s="286" t="s">
        <v>243</v>
      </c>
      <c r="C24" s="286" t="s">
        <v>49</v>
      </c>
      <c r="D24" s="286">
        <v>4837</v>
      </c>
      <c r="E24" s="286">
        <v>74861</v>
      </c>
      <c r="F24" s="287">
        <v>146485</v>
      </c>
      <c r="G24" s="480" t="s">
        <v>664</v>
      </c>
    </row>
    <row r="25" spans="1:7">
      <c r="A25" s="294" t="s">
        <v>244</v>
      </c>
      <c r="B25" s="286" t="s">
        <v>245</v>
      </c>
      <c r="C25" s="286" t="s">
        <v>49</v>
      </c>
      <c r="D25" s="286">
        <v>5385</v>
      </c>
      <c r="E25" s="286">
        <v>120250</v>
      </c>
      <c r="F25" s="287">
        <v>154449</v>
      </c>
      <c r="G25" s="480" t="s">
        <v>665</v>
      </c>
    </row>
    <row r="26" spans="1:7" ht="16.5" thickBot="1">
      <c r="A26" s="324" t="s">
        <v>246</v>
      </c>
      <c r="B26" s="291" t="s">
        <v>247</v>
      </c>
      <c r="C26" s="291">
        <v>25506</v>
      </c>
      <c r="D26" s="291">
        <v>15034</v>
      </c>
      <c r="E26" s="291">
        <v>303605</v>
      </c>
      <c r="F26" s="292">
        <v>447613</v>
      </c>
      <c r="G26" s="484" t="s">
        <v>572</v>
      </c>
    </row>
    <row r="27" spans="1:7" s="461" customFormat="1" ht="24" customHeight="1">
      <c r="A27" s="477" t="s">
        <v>248</v>
      </c>
      <c r="B27" s="458"/>
      <c r="C27" s="458"/>
      <c r="D27" s="458"/>
      <c r="E27" s="458"/>
      <c r="F27" s="459"/>
      <c r="G27" s="478"/>
    </row>
    <row r="28" spans="1:7">
      <c r="A28" s="294" t="s">
        <v>169</v>
      </c>
      <c r="B28" s="286" t="s">
        <v>89</v>
      </c>
      <c r="C28" s="286" t="s">
        <v>33</v>
      </c>
      <c r="D28" s="286" t="s">
        <v>249</v>
      </c>
      <c r="E28" s="286" t="s">
        <v>33</v>
      </c>
      <c r="F28" s="287" t="s">
        <v>33</v>
      </c>
      <c r="G28" s="485" t="s">
        <v>667</v>
      </c>
    </row>
    <row r="29" spans="1:7">
      <c r="A29" s="294" t="s">
        <v>251</v>
      </c>
      <c r="B29" s="286" t="s">
        <v>89</v>
      </c>
      <c r="C29" s="286" t="s">
        <v>250</v>
      </c>
      <c r="D29" s="286" t="s">
        <v>250</v>
      </c>
      <c r="E29" s="286" t="s">
        <v>250</v>
      </c>
      <c r="F29" s="287" t="s">
        <v>250</v>
      </c>
      <c r="G29" s="485" t="s">
        <v>666</v>
      </c>
    </row>
    <row r="30" spans="1:7">
      <c r="A30" s="294" t="s">
        <v>252</v>
      </c>
      <c r="B30" s="286" t="s">
        <v>253</v>
      </c>
      <c r="C30" s="286">
        <v>45</v>
      </c>
      <c r="D30" s="308" t="s">
        <v>132</v>
      </c>
      <c r="E30" s="286">
        <v>92</v>
      </c>
      <c r="F30" s="287">
        <v>95</v>
      </c>
      <c r="G30" s="485" t="s">
        <v>668</v>
      </c>
    </row>
    <row r="31" spans="1:7">
      <c r="A31" s="294" t="s">
        <v>254</v>
      </c>
      <c r="B31" s="286" t="s">
        <v>253</v>
      </c>
      <c r="C31" s="308" t="s">
        <v>132</v>
      </c>
      <c r="D31" s="286">
        <v>75</v>
      </c>
      <c r="E31" s="286">
        <v>93</v>
      </c>
      <c r="F31" s="287">
        <v>95</v>
      </c>
      <c r="G31" s="485" t="s">
        <v>669</v>
      </c>
    </row>
    <row r="32" spans="1:7">
      <c r="A32" s="294" t="s">
        <v>255</v>
      </c>
      <c r="B32" s="286" t="s">
        <v>253</v>
      </c>
      <c r="C32" s="308" t="s">
        <v>132</v>
      </c>
      <c r="D32" s="286">
        <v>82</v>
      </c>
      <c r="E32" s="286">
        <v>85</v>
      </c>
      <c r="F32" s="287">
        <v>92</v>
      </c>
      <c r="G32" s="485" t="s">
        <v>670</v>
      </c>
    </row>
    <row r="33" spans="1:7">
      <c r="A33" s="294" t="s">
        <v>256</v>
      </c>
      <c r="B33" s="286" t="s">
        <v>253</v>
      </c>
      <c r="C33" s="308" t="s">
        <v>132</v>
      </c>
      <c r="D33" s="286">
        <v>96</v>
      </c>
      <c r="E33" s="286">
        <v>59</v>
      </c>
      <c r="F33" s="287">
        <v>94</v>
      </c>
      <c r="G33" s="485" t="s">
        <v>671</v>
      </c>
    </row>
    <row r="34" spans="1:7">
      <c r="A34" s="294" t="s">
        <v>257</v>
      </c>
      <c r="B34" s="286" t="s">
        <v>253</v>
      </c>
      <c r="C34" s="308" t="s">
        <v>132</v>
      </c>
      <c r="D34" s="286">
        <v>13</v>
      </c>
      <c r="E34" s="286">
        <v>23</v>
      </c>
      <c r="F34" s="287">
        <v>75</v>
      </c>
      <c r="G34" s="485" t="s">
        <v>672</v>
      </c>
    </row>
    <row r="35" spans="1:7">
      <c r="A35" s="294" t="s">
        <v>258</v>
      </c>
      <c r="B35" s="286" t="s">
        <v>247</v>
      </c>
      <c r="C35" s="286">
        <v>25506</v>
      </c>
      <c r="D35" s="286">
        <v>6076</v>
      </c>
      <c r="E35" s="286">
        <v>130358</v>
      </c>
      <c r="F35" s="287">
        <v>54842</v>
      </c>
      <c r="G35" s="485" t="s">
        <v>673</v>
      </c>
    </row>
    <row r="36" spans="1:7">
      <c r="A36" s="294" t="s">
        <v>509</v>
      </c>
      <c r="B36" s="286" t="s">
        <v>253</v>
      </c>
      <c r="C36" s="286">
        <v>0</v>
      </c>
      <c r="D36" s="286">
        <v>60</v>
      </c>
      <c r="E36" s="286">
        <v>57</v>
      </c>
      <c r="F36" s="287">
        <v>88</v>
      </c>
      <c r="G36" s="485" t="s">
        <v>674</v>
      </c>
    </row>
    <row r="37" spans="1:7">
      <c r="A37" s="294" t="s">
        <v>259</v>
      </c>
      <c r="B37" s="286" t="s">
        <v>260</v>
      </c>
      <c r="C37" s="308" t="s">
        <v>132</v>
      </c>
      <c r="D37" s="286">
        <v>0.11</v>
      </c>
      <c r="E37" s="286">
        <v>18</v>
      </c>
      <c r="F37" s="287">
        <v>5.0999999999999996</v>
      </c>
      <c r="G37" s="485" t="s">
        <v>675</v>
      </c>
    </row>
    <row r="38" spans="1:7">
      <c r="A38" s="294" t="s">
        <v>261</v>
      </c>
      <c r="B38" s="286" t="s">
        <v>262</v>
      </c>
      <c r="C38" s="308" t="s">
        <v>132</v>
      </c>
      <c r="D38" s="286">
        <v>20</v>
      </c>
      <c r="E38" s="286">
        <v>406</v>
      </c>
      <c r="F38" s="287">
        <v>167</v>
      </c>
      <c r="G38" s="485" t="s">
        <v>676</v>
      </c>
    </row>
    <row r="39" spans="1:7" ht="16.5" thickBot="1">
      <c r="A39" s="324" t="s">
        <v>263</v>
      </c>
      <c r="B39" s="291" t="s">
        <v>264</v>
      </c>
      <c r="C39" s="291">
        <v>11</v>
      </c>
      <c r="D39" s="291">
        <v>27</v>
      </c>
      <c r="E39" s="291">
        <v>15</v>
      </c>
      <c r="F39" s="292">
        <v>62</v>
      </c>
      <c r="G39" s="486" t="s">
        <v>677</v>
      </c>
    </row>
    <row r="40" spans="1:7" s="461" customFormat="1" ht="24" customHeight="1">
      <c r="A40" s="477" t="s">
        <v>265</v>
      </c>
      <c r="B40" s="458"/>
      <c r="C40" s="458"/>
      <c r="D40" s="458"/>
      <c r="E40" s="458"/>
      <c r="F40" s="459"/>
      <c r="G40" s="478"/>
    </row>
    <row r="41" spans="1:7">
      <c r="A41" s="294" t="s">
        <v>266</v>
      </c>
      <c r="B41" s="286" t="s">
        <v>267</v>
      </c>
      <c r="C41" s="308" t="s">
        <v>132</v>
      </c>
      <c r="D41" s="286">
        <v>111</v>
      </c>
      <c r="E41" s="286">
        <v>28</v>
      </c>
      <c r="F41" s="287">
        <v>75</v>
      </c>
      <c r="G41" s="237" t="s">
        <v>681</v>
      </c>
    </row>
    <row r="42" spans="1:7">
      <c r="A42" s="294" t="s">
        <v>268</v>
      </c>
      <c r="B42" s="286" t="s">
        <v>267</v>
      </c>
      <c r="C42" s="308" t="s">
        <v>132</v>
      </c>
      <c r="D42" s="286">
        <v>0</v>
      </c>
      <c r="E42" s="286">
        <v>0</v>
      </c>
      <c r="F42" s="287">
        <v>0</v>
      </c>
      <c r="G42" s="237" t="s">
        <v>678</v>
      </c>
    </row>
    <row r="43" spans="1:7">
      <c r="A43" s="294" t="s">
        <v>47</v>
      </c>
      <c r="B43" s="286" t="s">
        <v>267</v>
      </c>
      <c r="C43" s="308" t="s">
        <v>132</v>
      </c>
      <c r="D43" s="286">
        <v>0</v>
      </c>
      <c r="E43" s="286">
        <v>0</v>
      </c>
      <c r="F43" s="287">
        <v>0</v>
      </c>
      <c r="G43" s="237" t="s">
        <v>679</v>
      </c>
    </row>
    <row r="44" spans="1:7">
      <c r="A44" s="294" t="s">
        <v>269</v>
      </c>
      <c r="B44" s="286" t="s">
        <v>267</v>
      </c>
      <c r="C44" s="308" t="s">
        <v>132</v>
      </c>
      <c r="D44" s="286">
        <v>0</v>
      </c>
      <c r="E44" s="286">
        <v>0</v>
      </c>
      <c r="F44" s="287">
        <v>0</v>
      </c>
      <c r="G44" s="237" t="s">
        <v>680</v>
      </c>
    </row>
    <row r="45" spans="1:7">
      <c r="A45" s="294" t="s">
        <v>270</v>
      </c>
      <c r="B45" s="286" t="s">
        <v>267</v>
      </c>
      <c r="C45" s="308" t="s">
        <v>132</v>
      </c>
      <c r="D45" s="286">
        <v>0</v>
      </c>
      <c r="E45" s="286">
        <v>0</v>
      </c>
      <c r="F45" s="287">
        <v>0</v>
      </c>
      <c r="G45" s="485" t="s">
        <v>563</v>
      </c>
    </row>
    <row r="46" spans="1:7">
      <c r="A46" s="294" t="s">
        <v>271</v>
      </c>
      <c r="B46" s="286" t="s">
        <v>267</v>
      </c>
      <c r="C46" s="308" t="s">
        <v>132</v>
      </c>
      <c r="D46" s="286">
        <v>111</v>
      </c>
      <c r="E46" s="286">
        <v>28</v>
      </c>
      <c r="F46" s="287">
        <v>75</v>
      </c>
      <c r="G46" s="485" t="s">
        <v>682</v>
      </c>
    </row>
    <row r="47" spans="1:7">
      <c r="A47" s="294" t="s">
        <v>272</v>
      </c>
      <c r="B47" s="286" t="s">
        <v>273</v>
      </c>
      <c r="C47" s="286">
        <v>0</v>
      </c>
      <c r="D47" s="286">
        <v>0</v>
      </c>
      <c r="E47" s="286">
        <v>0</v>
      </c>
      <c r="F47" s="287">
        <v>2</v>
      </c>
      <c r="G47" s="485" t="s">
        <v>684</v>
      </c>
    </row>
    <row r="48" spans="1:7">
      <c r="A48" s="294" t="s">
        <v>274</v>
      </c>
      <c r="B48" s="286" t="s">
        <v>273</v>
      </c>
      <c r="C48" s="308" t="s">
        <v>132</v>
      </c>
      <c r="D48" s="358">
        <v>0</v>
      </c>
      <c r="E48" s="358">
        <v>0</v>
      </c>
      <c r="F48" s="232">
        <v>0</v>
      </c>
      <c r="G48" s="485" t="s">
        <v>683</v>
      </c>
    </row>
    <row r="49" spans="1:7">
      <c r="A49" s="294" t="s">
        <v>275</v>
      </c>
      <c r="B49" s="286" t="s">
        <v>273</v>
      </c>
      <c r="C49" s="308" t="s">
        <v>132</v>
      </c>
      <c r="D49" s="302">
        <v>4</v>
      </c>
      <c r="E49" s="302">
        <v>1</v>
      </c>
      <c r="F49" s="287">
        <v>2.7</v>
      </c>
      <c r="G49" s="485" t="s">
        <v>685</v>
      </c>
    </row>
    <row r="50" spans="1:7" ht="16.5" thickBot="1">
      <c r="A50" s="324" t="s">
        <v>276</v>
      </c>
      <c r="B50" s="291" t="s">
        <v>273</v>
      </c>
      <c r="C50" s="330" t="s">
        <v>132</v>
      </c>
      <c r="D50" s="291">
        <v>0</v>
      </c>
      <c r="E50" s="291">
        <v>0</v>
      </c>
      <c r="F50" s="292">
        <v>0</v>
      </c>
      <c r="G50" s="486" t="s">
        <v>686</v>
      </c>
    </row>
    <row r="51" spans="1:7" s="461" customFormat="1" ht="24" customHeight="1">
      <c r="A51" s="477" t="s">
        <v>277</v>
      </c>
      <c r="B51" s="458"/>
      <c r="C51" s="458"/>
      <c r="D51" s="458"/>
      <c r="E51" s="458"/>
      <c r="F51" s="459"/>
      <c r="G51" s="478"/>
    </row>
    <row r="52" spans="1:7">
      <c r="A52" s="294" t="s">
        <v>278</v>
      </c>
      <c r="B52" s="286" t="s">
        <v>187</v>
      </c>
      <c r="C52" s="308" t="s">
        <v>132</v>
      </c>
      <c r="D52" s="308" t="s">
        <v>132</v>
      </c>
      <c r="E52" s="286">
        <v>65</v>
      </c>
      <c r="F52" s="287">
        <v>243</v>
      </c>
      <c r="G52" s="485" t="s">
        <v>687</v>
      </c>
    </row>
    <row r="53" spans="1:7">
      <c r="A53" s="294" t="s">
        <v>123</v>
      </c>
      <c r="B53" s="286" t="s">
        <v>187</v>
      </c>
      <c r="C53" s="308" t="s">
        <v>132</v>
      </c>
      <c r="D53" s="308" t="s">
        <v>132</v>
      </c>
      <c r="E53" s="286">
        <v>97</v>
      </c>
      <c r="F53" s="287">
        <v>209</v>
      </c>
      <c r="G53" s="485" t="s">
        <v>702</v>
      </c>
    </row>
    <row r="54" spans="1:7">
      <c r="A54" s="294" t="s">
        <v>110</v>
      </c>
      <c r="B54" s="286" t="s">
        <v>187</v>
      </c>
      <c r="C54" s="308" t="s">
        <v>132</v>
      </c>
      <c r="D54" s="308" t="s">
        <v>132</v>
      </c>
      <c r="E54" s="286">
        <v>19</v>
      </c>
      <c r="F54" s="287">
        <v>112</v>
      </c>
      <c r="G54" s="485" t="s">
        <v>688</v>
      </c>
    </row>
    <row r="55" spans="1:7">
      <c r="A55" s="294" t="s">
        <v>111</v>
      </c>
      <c r="B55" s="286" t="s">
        <v>187</v>
      </c>
      <c r="C55" s="308" t="s">
        <v>132</v>
      </c>
      <c r="D55" s="308" t="s">
        <v>132</v>
      </c>
      <c r="E55" s="286">
        <v>19</v>
      </c>
      <c r="F55" s="287">
        <v>63</v>
      </c>
      <c r="G55" s="485" t="s">
        <v>694</v>
      </c>
    </row>
    <row r="56" spans="1:7">
      <c r="A56" s="294" t="s">
        <v>279</v>
      </c>
      <c r="B56" s="286" t="s">
        <v>187</v>
      </c>
      <c r="C56" s="308" t="s">
        <v>132</v>
      </c>
      <c r="D56" s="308" t="s">
        <v>132</v>
      </c>
      <c r="E56" s="286">
        <v>17</v>
      </c>
      <c r="F56" s="287">
        <v>62</v>
      </c>
      <c r="G56" s="485" t="s">
        <v>689</v>
      </c>
    </row>
    <row r="57" spans="1:7">
      <c r="A57" s="294" t="s">
        <v>280</v>
      </c>
      <c r="B57" s="286" t="s">
        <v>187</v>
      </c>
      <c r="C57" s="308" t="s">
        <v>132</v>
      </c>
      <c r="D57" s="308" t="s">
        <v>132</v>
      </c>
      <c r="E57" s="286">
        <v>0</v>
      </c>
      <c r="F57" s="287">
        <v>206</v>
      </c>
      <c r="G57" s="485" t="s">
        <v>696</v>
      </c>
    </row>
    <row r="58" spans="1:7">
      <c r="A58" s="294" t="s">
        <v>281</v>
      </c>
      <c r="B58" s="286" t="s">
        <v>187</v>
      </c>
      <c r="C58" s="308" t="s">
        <v>132</v>
      </c>
      <c r="D58" s="308" t="s">
        <v>132</v>
      </c>
      <c r="E58" s="286">
        <v>217</v>
      </c>
      <c r="F58" s="287">
        <v>895</v>
      </c>
      <c r="G58" s="485" t="s">
        <v>690</v>
      </c>
    </row>
    <row r="59" spans="1:7">
      <c r="A59" s="294" t="s">
        <v>113</v>
      </c>
      <c r="B59" s="286" t="s">
        <v>187</v>
      </c>
      <c r="C59" s="308" t="s">
        <v>132</v>
      </c>
      <c r="D59" s="308" t="s">
        <v>132</v>
      </c>
      <c r="E59" s="286">
        <v>332</v>
      </c>
      <c r="F59" s="287">
        <v>200</v>
      </c>
      <c r="G59" s="485" t="s">
        <v>692</v>
      </c>
    </row>
    <row r="60" spans="1:7">
      <c r="A60" s="294" t="s">
        <v>282</v>
      </c>
      <c r="B60" s="286" t="s">
        <v>187</v>
      </c>
      <c r="C60" s="308" t="s">
        <v>132</v>
      </c>
      <c r="D60" s="308" t="s">
        <v>132</v>
      </c>
      <c r="E60" s="286">
        <v>159</v>
      </c>
      <c r="F60" s="287">
        <v>197</v>
      </c>
      <c r="G60" s="485" t="s">
        <v>691</v>
      </c>
    </row>
    <row r="61" spans="1:7">
      <c r="A61" s="294" t="s">
        <v>283</v>
      </c>
      <c r="B61" s="286" t="s">
        <v>187</v>
      </c>
      <c r="C61" s="308" t="s">
        <v>132</v>
      </c>
      <c r="D61" s="308" t="s">
        <v>132</v>
      </c>
      <c r="E61" s="286">
        <v>491</v>
      </c>
      <c r="F61" s="287">
        <v>397</v>
      </c>
      <c r="G61" s="485" t="s">
        <v>563</v>
      </c>
    </row>
    <row r="62" spans="1:7">
      <c r="A62" s="294" t="s">
        <v>284</v>
      </c>
      <c r="B62" s="286" t="s">
        <v>187</v>
      </c>
      <c r="C62" s="308" t="s">
        <v>132</v>
      </c>
      <c r="D62" s="308" t="s">
        <v>132</v>
      </c>
      <c r="E62" s="286">
        <v>708</v>
      </c>
      <c r="F62" s="287">
        <v>1292</v>
      </c>
      <c r="G62" s="485" t="s">
        <v>693</v>
      </c>
    </row>
    <row r="63" spans="1:7">
      <c r="A63" s="294" t="s">
        <v>285</v>
      </c>
      <c r="B63" s="286" t="s">
        <v>187</v>
      </c>
      <c r="C63" s="308" t="s">
        <v>132</v>
      </c>
      <c r="D63" s="308" t="s">
        <v>132</v>
      </c>
      <c r="E63" s="286">
        <v>152</v>
      </c>
      <c r="F63" s="287">
        <v>687</v>
      </c>
      <c r="G63" s="485" t="s">
        <v>698</v>
      </c>
    </row>
    <row r="64" spans="1:7">
      <c r="A64" s="294" t="s">
        <v>286</v>
      </c>
      <c r="B64" s="286" t="s">
        <v>187</v>
      </c>
      <c r="C64" s="308" t="s">
        <v>132</v>
      </c>
      <c r="D64" s="308" t="s">
        <v>132</v>
      </c>
      <c r="E64" s="286">
        <v>429</v>
      </c>
      <c r="F64" s="287">
        <v>396</v>
      </c>
      <c r="G64" s="485" t="s">
        <v>695</v>
      </c>
    </row>
    <row r="65" spans="1:7">
      <c r="A65" s="294" t="s">
        <v>287</v>
      </c>
      <c r="B65" s="286" t="s">
        <v>187</v>
      </c>
      <c r="C65" s="308" t="s">
        <v>132</v>
      </c>
      <c r="D65" s="308" t="s">
        <v>132</v>
      </c>
      <c r="E65" s="286">
        <v>17</v>
      </c>
      <c r="F65" s="287">
        <v>0</v>
      </c>
      <c r="G65" s="485" t="s">
        <v>699</v>
      </c>
    </row>
    <row r="66" spans="1:7">
      <c r="A66" s="294" t="s">
        <v>288</v>
      </c>
      <c r="B66" s="286" t="s">
        <v>187</v>
      </c>
      <c r="C66" s="308" t="s">
        <v>132</v>
      </c>
      <c r="D66" s="308" t="s">
        <v>132</v>
      </c>
      <c r="E66" s="286">
        <v>62</v>
      </c>
      <c r="F66" s="287">
        <v>0</v>
      </c>
      <c r="G66" s="485" t="s">
        <v>697</v>
      </c>
    </row>
    <row r="67" spans="1:7">
      <c r="A67" s="294" t="s">
        <v>289</v>
      </c>
      <c r="B67" s="286" t="s">
        <v>187</v>
      </c>
      <c r="C67" s="308" t="s">
        <v>132</v>
      </c>
      <c r="D67" s="308" t="s">
        <v>132</v>
      </c>
      <c r="E67" s="286">
        <v>48</v>
      </c>
      <c r="F67" s="287">
        <v>0</v>
      </c>
      <c r="G67" s="485" t="s">
        <v>700</v>
      </c>
    </row>
    <row r="68" spans="1:7" ht="16.5" thickBot="1">
      <c r="A68" s="324" t="s">
        <v>290</v>
      </c>
      <c r="B68" s="291" t="s">
        <v>187</v>
      </c>
      <c r="C68" s="330" t="s">
        <v>132</v>
      </c>
      <c r="D68" s="330" t="s">
        <v>132</v>
      </c>
      <c r="E68" s="291">
        <v>0</v>
      </c>
      <c r="F68" s="292">
        <v>206</v>
      </c>
      <c r="G68" s="486" t="s">
        <v>701</v>
      </c>
    </row>
    <row r="69" spans="1:7">
      <c r="A69" s="487"/>
      <c r="B69" s="487"/>
      <c r="C69" s="488"/>
      <c r="D69" s="488"/>
      <c r="E69" s="488"/>
    </row>
    <row r="70" spans="1:7">
      <c r="A70" s="487">
        <v>1</v>
      </c>
      <c r="B70" s="487"/>
      <c r="C70" s="488"/>
      <c r="D70" s="488"/>
      <c r="E70" s="488"/>
    </row>
    <row r="71" spans="1:7" s="489" customFormat="1" ht="15" customHeight="1">
      <c r="C71" s="490"/>
      <c r="D71" s="491"/>
      <c r="G71" s="492"/>
    </row>
    <row r="72" spans="1:7" s="495" customFormat="1" ht="14.65" customHeight="1">
      <c r="A72" s="493"/>
      <c r="B72" s="493"/>
      <c r="C72" s="494"/>
      <c r="D72" s="494"/>
      <c r="G72" s="496"/>
    </row>
    <row r="73" spans="1:7" s="495" customFormat="1" ht="14.65" customHeight="1">
      <c r="A73" s="489"/>
      <c r="B73" s="489"/>
      <c r="C73" s="497"/>
      <c r="D73" s="497"/>
      <c r="G73" s="496"/>
    </row>
    <row r="74" spans="1:7" s="495" customFormat="1" ht="14.65" customHeight="1">
      <c r="G74" s="496"/>
    </row>
    <row r="75" spans="1:7">
      <c r="C75" s="498"/>
      <c r="D75" s="498"/>
    </row>
    <row r="76" spans="1:7">
      <c r="C76" s="498"/>
      <c r="D76" s="498"/>
    </row>
    <row r="77" spans="1:7">
      <c r="C77" s="498"/>
      <c r="D77" s="498"/>
    </row>
    <row r="78" spans="1:7">
      <c r="C78" s="498"/>
      <c r="D78" s="498"/>
    </row>
    <row r="79" spans="1:7">
      <c r="C79" s="498"/>
      <c r="D79" s="498"/>
    </row>
    <row r="80" spans="1:7">
      <c r="C80" s="498"/>
      <c r="D80" s="498"/>
    </row>
    <row r="81" spans="1:4">
      <c r="A81" s="499"/>
      <c r="C81" s="498"/>
      <c r="D81" s="498"/>
    </row>
    <row r="82" spans="1:4">
      <c r="A82" s="499"/>
      <c r="C82" s="498"/>
      <c r="D82" s="498"/>
    </row>
    <row r="83" spans="1:4">
      <c r="C83" s="498"/>
      <c r="D83" s="498"/>
    </row>
    <row r="84" spans="1:4">
      <c r="C84" s="498"/>
      <c r="D84" s="498"/>
    </row>
    <row r="85" spans="1:4">
      <c r="A85" s="499"/>
      <c r="C85" s="498"/>
      <c r="D85" s="498"/>
    </row>
    <row r="86" spans="1:4">
      <c r="C86" s="498"/>
      <c r="D86" s="498"/>
    </row>
    <row r="87" spans="1:4">
      <c r="A87" s="499"/>
      <c r="B87" s="499"/>
      <c r="C87" s="498"/>
      <c r="D87" s="498"/>
    </row>
    <row r="91" spans="1:4">
      <c r="C91" s="467"/>
      <c r="D91" s="467"/>
    </row>
    <row r="92" spans="1:4">
      <c r="C92" s="229"/>
      <c r="D92" s="229"/>
    </row>
  </sheetData>
  <phoneticPr fontId="36" type="noConversion"/>
  <conditionalFormatting sqref="A28:F28">
    <cfRule type="cellIs" dxfId="4" priority="1" operator="equal">
      <formula>"Mangler data"</formula>
    </cfRule>
    <cfRule type="cellIs" dxfId="3" priority="2" operator="equal">
      <formula>"Ikke krav"</formula>
    </cfRule>
    <cfRule type="cellIs" dxfId="2" priority="3" operator="equal">
      <formula>"Dårlig"</formula>
    </cfRule>
    <cfRule type="cellIs" dxfId="1" priority="4" operator="equal">
      <formula>"Mangelfull"</formula>
    </cfRule>
    <cfRule type="cellIs" dxfId="0" priority="5" operator="equal">
      <formula>"God"</formula>
    </cfRule>
  </conditionalFormatting>
  <hyperlinks>
    <hyperlink ref="A2" r:id="rId1" tooltip="https://rapport.bedrevann.no/RA/" display="https://rapport.bedrevann.no/RA/" xr:uid="{03351AEF-6437-4F36-81C1-52BC4A12B3BF}"/>
    <hyperlink ref="C1" r:id="rId2" xr:uid="{42537369-D67D-41E9-AFF0-4ED5CA47256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C8121-3B74-41C1-91C0-B30E93A4F248}">
  <dimension ref="A1:G45"/>
  <sheetViews>
    <sheetView workbookViewId="0">
      <selection activeCell="B14" sqref="B14"/>
    </sheetView>
  </sheetViews>
  <sheetFormatPr baseColWidth="10" defaultColWidth="11.42578125" defaultRowHeight="15.75"/>
  <cols>
    <col min="1" max="1" width="48.28515625" style="165" customWidth="1"/>
    <col min="2" max="2" width="22.42578125" style="165" customWidth="1"/>
    <col min="3" max="6" width="15.7109375" style="165" customWidth="1"/>
    <col min="7" max="7" width="168.85546875" style="165" customWidth="1"/>
    <col min="8" max="16384" width="11.42578125" style="165"/>
  </cols>
  <sheetData>
    <row r="1" spans="1:7" s="156" customFormat="1" ht="23.25">
      <c r="A1" s="176" t="s">
        <v>521</v>
      </c>
      <c r="C1" s="164" t="s">
        <v>732</v>
      </c>
    </row>
    <row r="2" spans="1:7">
      <c r="A2" s="159" t="s">
        <v>327</v>
      </c>
    </row>
    <row r="3" spans="1:7" ht="12" customHeight="1" thickBot="1">
      <c r="A3" s="159"/>
    </row>
    <row r="4" spans="1:7" s="163" customFormat="1" ht="20.25" customHeight="1" thickBot="1">
      <c r="A4" s="161" t="s">
        <v>291</v>
      </c>
      <c r="B4" s="162" t="s">
        <v>115</v>
      </c>
      <c r="C4" s="162" t="s">
        <v>519</v>
      </c>
      <c r="D4" s="162" t="s">
        <v>519</v>
      </c>
      <c r="E4" s="162" t="s">
        <v>519</v>
      </c>
      <c r="F4" s="162" t="s">
        <v>519</v>
      </c>
      <c r="G4" s="177" t="s">
        <v>520</v>
      </c>
    </row>
    <row r="5" spans="1:7">
      <c r="A5" s="166" t="s">
        <v>116</v>
      </c>
      <c r="B5" s="154" t="s">
        <v>91</v>
      </c>
      <c r="C5" s="154" t="s">
        <v>75</v>
      </c>
      <c r="D5" s="154" t="s">
        <v>131</v>
      </c>
      <c r="E5" s="154" t="s">
        <v>75</v>
      </c>
      <c r="F5" s="154" t="s">
        <v>512</v>
      </c>
      <c r="G5" s="167"/>
    </row>
    <row r="6" spans="1:7">
      <c r="A6" s="168" t="s">
        <v>513</v>
      </c>
      <c r="B6" s="169"/>
      <c r="C6" s="169"/>
      <c r="D6" s="169"/>
      <c r="E6" s="169"/>
      <c r="F6" s="169"/>
      <c r="G6" s="170"/>
    </row>
    <row r="7" spans="1:7">
      <c r="A7" s="168" t="s">
        <v>118</v>
      </c>
      <c r="B7" s="169" t="s">
        <v>115</v>
      </c>
      <c r="C7" s="169" t="s">
        <v>115</v>
      </c>
      <c r="D7" s="169" t="s">
        <v>115</v>
      </c>
      <c r="E7" s="169" t="s">
        <v>115</v>
      </c>
      <c r="F7" s="169" t="s">
        <v>115</v>
      </c>
      <c r="G7" s="170"/>
    </row>
    <row r="8" spans="1:7" ht="16.5" thickBot="1">
      <c r="A8" s="171" t="s">
        <v>292</v>
      </c>
      <c r="B8" s="172" t="s">
        <v>293</v>
      </c>
      <c r="C8" s="172" t="s">
        <v>514</v>
      </c>
      <c r="D8" s="172" t="s">
        <v>514</v>
      </c>
      <c r="E8" s="172" t="s">
        <v>515</v>
      </c>
      <c r="F8" s="172" t="s">
        <v>227</v>
      </c>
      <c r="G8" s="173"/>
    </row>
    <row r="9" spans="1:7" s="157" customFormat="1" ht="21" customHeight="1">
      <c r="A9" s="160" t="s">
        <v>294</v>
      </c>
      <c r="B9" s="155"/>
      <c r="C9" s="155"/>
      <c r="D9" s="155"/>
      <c r="E9" s="155"/>
      <c r="F9" s="155"/>
      <c r="G9" s="158"/>
    </row>
    <row r="10" spans="1:7">
      <c r="A10" s="168" t="s">
        <v>522</v>
      </c>
      <c r="B10" s="169" t="s">
        <v>295</v>
      </c>
      <c r="C10" s="169">
        <v>22365</v>
      </c>
      <c r="D10" s="169">
        <v>2316</v>
      </c>
      <c r="E10" s="169">
        <v>2624</v>
      </c>
      <c r="F10" s="169">
        <v>1667</v>
      </c>
      <c r="G10" s="170" t="s">
        <v>733</v>
      </c>
    </row>
    <row r="11" spans="1:7">
      <c r="A11" s="168" t="s">
        <v>296</v>
      </c>
      <c r="B11" s="169" t="s">
        <v>297</v>
      </c>
      <c r="C11" s="169">
        <v>13865</v>
      </c>
      <c r="D11" s="169">
        <v>1415</v>
      </c>
      <c r="E11" s="169">
        <v>3723</v>
      </c>
      <c r="F11" s="169">
        <v>4563</v>
      </c>
      <c r="G11" s="170" t="s">
        <v>734</v>
      </c>
    </row>
    <row r="12" spans="1:7">
      <c r="A12" s="168" t="s">
        <v>740</v>
      </c>
      <c r="B12" s="169" t="s">
        <v>297</v>
      </c>
      <c r="C12" s="169">
        <v>12805</v>
      </c>
      <c r="D12" s="169">
        <v>1153</v>
      </c>
      <c r="E12" s="169">
        <v>4730</v>
      </c>
      <c r="F12" s="169">
        <v>4507</v>
      </c>
      <c r="G12" s="170" t="s">
        <v>751</v>
      </c>
    </row>
    <row r="13" spans="1:7">
      <c r="A13" s="168" t="s">
        <v>298</v>
      </c>
      <c r="B13" s="169" t="s">
        <v>299</v>
      </c>
      <c r="C13" s="169">
        <v>100</v>
      </c>
      <c r="D13" s="169">
        <v>100</v>
      </c>
      <c r="E13" s="169">
        <v>100</v>
      </c>
      <c r="F13" s="169">
        <v>99</v>
      </c>
      <c r="G13" s="170" t="s">
        <v>734</v>
      </c>
    </row>
    <row r="14" spans="1:7">
      <c r="A14" s="168" t="s">
        <v>300</v>
      </c>
      <c r="B14" s="169" t="s">
        <v>301</v>
      </c>
      <c r="C14" s="169">
        <v>94</v>
      </c>
      <c r="D14" s="169">
        <v>84</v>
      </c>
      <c r="E14" s="169">
        <v>100</v>
      </c>
      <c r="F14" s="169">
        <v>142</v>
      </c>
      <c r="G14" s="170" t="s">
        <v>736</v>
      </c>
    </row>
    <row r="15" spans="1:7" ht="16.5" thickBot="1">
      <c r="A15" s="168" t="s">
        <v>302</v>
      </c>
      <c r="B15" s="169" t="s">
        <v>301</v>
      </c>
      <c r="C15" s="169">
        <v>1.26</v>
      </c>
      <c r="D15" s="169">
        <v>21.86</v>
      </c>
      <c r="E15" s="169">
        <v>0</v>
      </c>
      <c r="F15" s="169">
        <v>0</v>
      </c>
      <c r="G15" s="170" t="s">
        <v>735</v>
      </c>
    </row>
    <row r="16" spans="1:7" s="157" customFormat="1" ht="21" customHeight="1">
      <c r="A16" s="160" t="s">
        <v>303</v>
      </c>
      <c r="B16" s="155"/>
      <c r="C16" s="155"/>
      <c r="D16" s="155"/>
      <c r="E16" s="155"/>
      <c r="F16" s="155"/>
      <c r="G16" s="158"/>
    </row>
    <row r="17" spans="1:7">
      <c r="A17" s="168" t="s">
        <v>304</v>
      </c>
      <c r="B17" s="169" t="s">
        <v>305</v>
      </c>
      <c r="C17" s="169">
        <v>10634</v>
      </c>
      <c r="D17" s="169">
        <v>926</v>
      </c>
      <c r="E17" s="174" t="s">
        <v>132</v>
      </c>
      <c r="F17" s="174" t="s">
        <v>132</v>
      </c>
      <c r="G17" s="170" t="s">
        <v>737</v>
      </c>
    </row>
    <row r="18" spans="1:7">
      <c r="A18" s="168" t="s">
        <v>306</v>
      </c>
      <c r="B18" s="169" t="s">
        <v>307</v>
      </c>
      <c r="C18" s="169">
        <v>57</v>
      </c>
      <c r="D18" s="169">
        <v>66</v>
      </c>
      <c r="E18" s="174" t="s">
        <v>132</v>
      </c>
      <c r="F18" s="174" t="s">
        <v>132</v>
      </c>
      <c r="G18" s="170" t="s">
        <v>737</v>
      </c>
    </row>
    <row r="19" spans="1:7">
      <c r="A19" s="168" t="s">
        <v>308</v>
      </c>
      <c r="B19" s="169" t="s">
        <v>309</v>
      </c>
      <c r="C19" s="169">
        <v>92</v>
      </c>
      <c r="D19" s="169">
        <v>0</v>
      </c>
      <c r="E19" s="174" t="s">
        <v>132</v>
      </c>
      <c r="F19" s="174" t="s">
        <v>132</v>
      </c>
      <c r="G19" s="170" t="s">
        <v>737</v>
      </c>
    </row>
    <row r="20" spans="1:7">
      <c r="A20" s="168" t="s">
        <v>310</v>
      </c>
      <c r="B20" s="169" t="s">
        <v>309</v>
      </c>
      <c r="C20" s="169">
        <v>2.4</v>
      </c>
      <c r="D20" s="169">
        <v>59</v>
      </c>
      <c r="E20" s="174" t="s">
        <v>132</v>
      </c>
      <c r="F20" s="174" t="s">
        <v>132</v>
      </c>
      <c r="G20" s="170" t="s">
        <v>737</v>
      </c>
    </row>
    <row r="21" spans="1:7">
      <c r="A21" s="168" t="s">
        <v>311</v>
      </c>
      <c r="B21" s="169" t="s">
        <v>309</v>
      </c>
      <c r="C21" s="169">
        <v>5.3</v>
      </c>
      <c r="D21" s="169">
        <v>41</v>
      </c>
      <c r="E21" s="174" t="s">
        <v>132</v>
      </c>
      <c r="F21" s="174" t="s">
        <v>132</v>
      </c>
      <c r="G21" s="170" t="s">
        <v>737</v>
      </c>
    </row>
    <row r="22" spans="1:7">
      <c r="A22" s="168" t="s">
        <v>523</v>
      </c>
      <c r="B22" s="169" t="s">
        <v>309</v>
      </c>
      <c r="C22" s="169">
        <v>95</v>
      </c>
      <c r="D22" s="169">
        <v>59</v>
      </c>
      <c r="E22" s="174" t="s">
        <v>132</v>
      </c>
      <c r="F22" s="174" t="s">
        <v>132</v>
      </c>
      <c r="G22" s="170" t="s">
        <v>737</v>
      </c>
    </row>
    <row r="23" spans="1:7">
      <c r="A23" s="168" t="s">
        <v>312</v>
      </c>
      <c r="B23" s="169" t="s">
        <v>313</v>
      </c>
      <c r="C23" s="169">
        <v>726</v>
      </c>
      <c r="D23" s="169">
        <v>389</v>
      </c>
      <c r="E23" s="174" t="s">
        <v>132</v>
      </c>
      <c r="F23" s="174" t="s">
        <v>132</v>
      </c>
      <c r="G23" s="170" t="s">
        <v>738</v>
      </c>
    </row>
    <row r="24" spans="1:7">
      <c r="A24" s="168" t="s">
        <v>315</v>
      </c>
      <c r="B24" s="169" t="s">
        <v>516</v>
      </c>
      <c r="C24" s="169">
        <v>3190</v>
      </c>
      <c r="D24" s="169"/>
      <c r="E24" s="174" t="s">
        <v>132</v>
      </c>
      <c r="F24" s="174" t="s">
        <v>132</v>
      </c>
      <c r="G24" s="170" t="s">
        <v>741</v>
      </c>
    </row>
    <row r="25" spans="1:7">
      <c r="A25" s="168" t="s">
        <v>524</v>
      </c>
      <c r="B25" s="169" t="s">
        <v>516</v>
      </c>
      <c r="C25" s="169">
        <v>4607</v>
      </c>
      <c r="D25" s="169">
        <v>542</v>
      </c>
      <c r="E25" s="174" t="s">
        <v>132</v>
      </c>
      <c r="F25" s="174" t="s">
        <v>132</v>
      </c>
      <c r="G25" s="170" t="s">
        <v>752</v>
      </c>
    </row>
    <row r="26" spans="1:7">
      <c r="A26" s="168" t="s">
        <v>316</v>
      </c>
      <c r="B26" s="169" t="s">
        <v>516</v>
      </c>
      <c r="C26" s="169">
        <v>4495</v>
      </c>
      <c r="D26" s="169">
        <v>0</v>
      </c>
      <c r="E26" s="174" t="s">
        <v>132</v>
      </c>
      <c r="F26" s="174" t="s">
        <v>132</v>
      </c>
      <c r="G26" s="170" t="s">
        <v>752</v>
      </c>
    </row>
    <row r="27" spans="1:7">
      <c r="A27" s="168" t="s">
        <v>525</v>
      </c>
      <c r="B27" s="169" t="s">
        <v>516</v>
      </c>
      <c r="C27" s="169">
        <v>112</v>
      </c>
      <c r="D27" s="169">
        <v>471</v>
      </c>
      <c r="E27" s="174" t="s">
        <v>132</v>
      </c>
      <c r="F27" s="174" t="s">
        <v>132</v>
      </c>
      <c r="G27" s="170" t="s">
        <v>752</v>
      </c>
    </row>
    <row r="28" spans="1:7">
      <c r="A28" s="168" t="s">
        <v>317</v>
      </c>
      <c r="B28" s="169" t="s">
        <v>52</v>
      </c>
      <c r="C28" s="169">
        <v>144</v>
      </c>
      <c r="D28" s="169"/>
      <c r="E28" s="174" t="s">
        <v>132</v>
      </c>
      <c r="F28" s="174" t="s">
        <v>132</v>
      </c>
      <c r="G28" s="170" t="s">
        <v>739</v>
      </c>
    </row>
    <row r="29" spans="1:7">
      <c r="A29" s="168" t="s">
        <v>318</v>
      </c>
      <c r="B29" s="169" t="s">
        <v>319</v>
      </c>
      <c r="C29" s="169">
        <v>142</v>
      </c>
      <c r="D29" s="169">
        <v>0</v>
      </c>
      <c r="E29" s="174" t="s">
        <v>132</v>
      </c>
      <c r="F29" s="174" t="s">
        <v>132</v>
      </c>
      <c r="G29" s="170" t="s">
        <v>753</v>
      </c>
    </row>
    <row r="30" spans="1:7">
      <c r="A30" s="168" t="s">
        <v>320</v>
      </c>
      <c r="B30" s="169" t="s">
        <v>319</v>
      </c>
      <c r="C30" s="169">
        <v>8.5</v>
      </c>
      <c r="D30" s="169">
        <v>65</v>
      </c>
      <c r="E30" s="174" t="s">
        <v>132</v>
      </c>
      <c r="F30" s="174" t="s">
        <v>132</v>
      </c>
      <c r="G30" s="170" t="s">
        <v>754</v>
      </c>
    </row>
    <row r="31" spans="1:7">
      <c r="A31" s="168" t="s">
        <v>321</v>
      </c>
      <c r="B31" s="169" t="s">
        <v>319</v>
      </c>
      <c r="C31" s="169">
        <v>7.6</v>
      </c>
      <c r="D31" s="169">
        <v>0</v>
      </c>
      <c r="E31" s="174" t="s">
        <v>132</v>
      </c>
      <c r="F31" s="174" t="s">
        <v>132</v>
      </c>
      <c r="G31" s="170" t="s">
        <v>755</v>
      </c>
    </row>
    <row r="32" spans="1:7" ht="16.5" thickBot="1">
      <c r="A32" s="168" t="s">
        <v>322</v>
      </c>
      <c r="B32" s="169" t="s">
        <v>319</v>
      </c>
      <c r="C32" s="169">
        <v>-13409</v>
      </c>
      <c r="D32" s="169">
        <v>0</v>
      </c>
      <c r="E32" s="174" t="s">
        <v>132</v>
      </c>
      <c r="F32" s="174" t="s">
        <v>132</v>
      </c>
      <c r="G32" s="170" t="s">
        <v>756</v>
      </c>
    </row>
    <row r="33" spans="1:7" s="157" customFormat="1" ht="21" customHeight="1">
      <c r="A33" s="160" t="s">
        <v>517</v>
      </c>
      <c r="B33" s="155"/>
      <c r="C33" s="155"/>
      <c r="D33" s="155"/>
      <c r="E33" s="155"/>
      <c r="F33" s="155" t="s">
        <v>132</v>
      </c>
      <c r="G33" s="158"/>
    </row>
    <row r="34" spans="1:7">
      <c r="A34" s="168" t="s">
        <v>108</v>
      </c>
      <c r="B34" s="169" t="s">
        <v>518</v>
      </c>
      <c r="C34" s="169">
        <v>325</v>
      </c>
      <c r="D34" s="174" t="s">
        <v>132</v>
      </c>
      <c r="E34" s="169">
        <v>257</v>
      </c>
      <c r="F34" s="174" t="s">
        <v>132</v>
      </c>
      <c r="G34" s="170" t="s">
        <v>742</v>
      </c>
    </row>
    <row r="35" spans="1:7">
      <c r="A35" s="168" t="s">
        <v>123</v>
      </c>
      <c r="B35" s="169" t="s">
        <v>518</v>
      </c>
      <c r="C35" s="169">
        <v>278</v>
      </c>
      <c r="D35" s="174" t="s">
        <v>132</v>
      </c>
      <c r="E35" s="169">
        <v>110</v>
      </c>
      <c r="F35" s="174" t="s">
        <v>132</v>
      </c>
      <c r="G35" s="170" t="s">
        <v>743</v>
      </c>
    </row>
    <row r="36" spans="1:7">
      <c r="A36" s="168" t="s">
        <v>110</v>
      </c>
      <c r="B36" s="169" t="s">
        <v>518</v>
      </c>
      <c r="C36" s="169">
        <v>1001</v>
      </c>
      <c r="D36" s="174" t="s">
        <v>132</v>
      </c>
      <c r="E36" s="169">
        <v>1289</v>
      </c>
      <c r="F36" s="174" t="s">
        <v>132</v>
      </c>
      <c r="G36" s="170" t="s">
        <v>744</v>
      </c>
    </row>
    <row r="37" spans="1:7">
      <c r="A37" s="168" t="s">
        <v>111</v>
      </c>
      <c r="B37" s="169" t="s">
        <v>518</v>
      </c>
      <c r="C37" s="169">
        <v>1719</v>
      </c>
      <c r="D37" s="174" t="s">
        <v>132</v>
      </c>
      <c r="E37" s="169">
        <v>0</v>
      </c>
      <c r="F37" s="174" t="s">
        <v>132</v>
      </c>
      <c r="G37" s="170" t="s">
        <v>745</v>
      </c>
    </row>
    <row r="38" spans="1:7">
      <c r="A38" s="168" t="s">
        <v>279</v>
      </c>
      <c r="B38" s="169" t="s">
        <v>518</v>
      </c>
      <c r="C38" s="169">
        <v>413</v>
      </c>
      <c r="D38" s="174" t="s">
        <v>132</v>
      </c>
      <c r="E38" s="169">
        <v>0</v>
      </c>
      <c r="F38" s="174" t="s">
        <v>132</v>
      </c>
      <c r="G38" s="170" t="s">
        <v>746</v>
      </c>
    </row>
    <row r="39" spans="1:7">
      <c r="A39" s="168" t="s">
        <v>287</v>
      </c>
      <c r="B39" s="169" t="s">
        <v>518</v>
      </c>
      <c r="C39" s="169">
        <v>3736</v>
      </c>
      <c r="D39" s="174" t="s">
        <v>132</v>
      </c>
      <c r="E39" s="169">
        <v>1656</v>
      </c>
      <c r="F39" s="174" t="s">
        <v>132</v>
      </c>
      <c r="G39" s="170" t="s">
        <v>722</v>
      </c>
    </row>
    <row r="40" spans="1:7">
      <c r="A40" s="168" t="s">
        <v>113</v>
      </c>
      <c r="B40" s="169" t="s">
        <v>518</v>
      </c>
      <c r="C40" s="169">
        <v>626</v>
      </c>
      <c r="D40" s="174" t="s">
        <v>132</v>
      </c>
      <c r="E40" s="169">
        <v>268</v>
      </c>
      <c r="F40" s="174" t="s">
        <v>132</v>
      </c>
      <c r="G40" s="170" t="s">
        <v>747</v>
      </c>
    </row>
    <row r="41" spans="1:7">
      <c r="A41" s="168" t="s">
        <v>282</v>
      </c>
      <c r="B41" s="169" t="s">
        <v>518</v>
      </c>
      <c r="C41" s="169">
        <v>538</v>
      </c>
      <c r="D41" s="174" t="s">
        <v>132</v>
      </c>
      <c r="E41" s="169">
        <v>1437</v>
      </c>
      <c r="F41" s="174" t="s">
        <v>132</v>
      </c>
      <c r="G41" s="170" t="s">
        <v>748</v>
      </c>
    </row>
    <row r="42" spans="1:7">
      <c r="A42" s="168" t="s">
        <v>323</v>
      </c>
      <c r="B42" s="169" t="s">
        <v>518</v>
      </c>
      <c r="C42" s="169">
        <v>1164</v>
      </c>
      <c r="D42" s="174" t="s">
        <v>132</v>
      </c>
      <c r="E42" s="169">
        <v>1705</v>
      </c>
      <c r="F42" s="174" t="s">
        <v>132</v>
      </c>
      <c r="G42" s="170" t="s">
        <v>563</v>
      </c>
    </row>
    <row r="43" spans="1:7">
      <c r="A43" s="168" t="s">
        <v>526</v>
      </c>
      <c r="B43" s="169" t="s">
        <v>518</v>
      </c>
      <c r="C43" s="169">
        <v>126</v>
      </c>
      <c r="D43" s="174" t="s">
        <v>132</v>
      </c>
      <c r="E43" s="169">
        <v>0</v>
      </c>
      <c r="F43" s="174" t="s">
        <v>132</v>
      </c>
      <c r="G43" s="170" t="s">
        <v>749</v>
      </c>
    </row>
    <row r="44" spans="1:7">
      <c r="A44" s="168" t="s">
        <v>527</v>
      </c>
      <c r="B44" s="169" t="s">
        <v>518</v>
      </c>
      <c r="C44" s="169">
        <v>1215</v>
      </c>
      <c r="D44" s="174" t="s">
        <v>132</v>
      </c>
      <c r="E44" s="169">
        <v>0</v>
      </c>
      <c r="F44" s="174" t="s">
        <v>132</v>
      </c>
      <c r="G44" s="170" t="s">
        <v>750</v>
      </c>
    </row>
    <row r="45" spans="1:7" ht="16.5" thickBot="1">
      <c r="A45" s="171" t="s">
        <v>324</v>
      </c>
      <c r="B45" s="172" t="s">
        <v>518</v>
      </c>
      <c r="C45" s="172">
        <v>1341</v>
      </c>
      <c r="D45" s="175" t="s">
        <v>132</v>
      </c>
      <c r="E45" s="172">
        <v>0</v>
      </c>
      <c r="F45" s="175" t="s">
        <v>132</v>
      </c>
      <c r="G45" s="173" t="s">
        <v>563</v>
      </c>
    </row>
  </sheetData>
  <hyperlinks>
    <hyperlink ref="A2" r:id="rId1" tooltip="https://rapport.bedrevann.no/SLA/" display="https://rapport.bedrevann.no/SLA/" xr:uid="{FEE3FBAB-5FDE-47B2-851D-F90828634379}"/>
    <hyperlink ref="C1" r:id="rId2" xr:uid="{F0B259C4-07E2-45DB-88E0-FE447321A6AE}"/>
  </hyperlinks>
  <pageMargins left="0.7" right="0.7" top="0.75" bottom="0.75" header="0.3" footer="0.3"/>
  <pageSetup paperSize="9"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7E14EBF5CB26E46969DC5E800E4CB35" ma:contentTypeVersion="13" ma:contentTypeDescription="Opprett et nytt dokument." ma:contentTypeScope="" ma:versionID="30803b92c461e7bb2ec8a4577eda9e40">
  <xsd:schema xmlns:xsd="http://www.w3.org/2001/XMLSchema" xmlns:xs="http://www.w3.org/2001/XMLSchema" xmlns:p="http://schemas.microsoft.com/office/2006/metadata/properties" xmlns:ns2="97619d73-ef64-4869-b2f1-652d8553cbc8" xmlns:ns3="13892c75-3f7f-497c-ad6c-70d60d41d2e8" targetNamespace="http://schemas.microsoft.com/office/2006/metadata/properties" ma:root="true" ma:fieldsID="a3e1a94f27c1c11663aad2a466bbc83c" ns2:_="" ns3:_="">
    <xsd:import namespace="97619d73-ef64-4869-b2f1-652d8553cbc8"/>
    <xsd:import namespace="13892c75-3f7f-497c-ad6c-70d60d41d2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619d73-ef64-4869-b2f1-652d8553cb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emerkelapper" ma:readOnly="false" ma:fieldId="{5cf76f15-5ced-4ddc-b409-7134ff3c332f}" ma:taxonomyMulti="true" ma:sspId="7f25df69-762b-49bb-81d2-b109e5478d8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892c75-3f7f-497c-ad6c-70d60d41d2e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248d4e9-fc7a-4989-b7f0-5f58c4c527d0}" ma:internalName="TaxCatchAll" ma:showField="CatchAllData" ma:web="13892c75-3f7f-497c-ad6c-70d60d41d2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619d73-ef64-4869-b2f1-652d8553cbc8">
      <Terms xmlns="http://schemas.microsoft.com/office/infopath/2007/PartnerControls"/>
    </lcf76f155ced4ddcb4097134ff3c332f>
    <TaxCatchAll xmlns="13892c75-3f7f-497c-ad6c-70d60d41d2e8" xsi:nil="true"/>
  </documentManagement>
</p:properties>
</file>

<file path=customXml/itemProps1.xml><?xml version="1.0" encoding="utf-8"?>
<ds:datastoreItem xmlns:ds="http://schemas.openxmlformats.org/officeDocument/2006/customXml" ds:itemID="{F6D5B41D-39C7-4289-8BDF-62646413BDA4}">
  <ds:schemaRefs>
    <ds:schemaRef ds:uri="http://schemas.microsoft.com/sharepoint/v3/contenttype/forms"/>
  </ds:schemaRefs>
</ds:datastoreItem>
</file>

<file path=customXml/itemProps2.xml><?xml version="1.0" encoding="utf-8"?>
<ds:datastoreItem xmlns:ds="http://schemas.openxmlformats.org/officeDocument/2006/customXml" ds:itemID="{C18505BA-F4F4-4266-987A-8001EDF990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619d73-ef64-4869-b2f1-652d8553cbc8"/>
    <ds:schemaRef ds:uri="13892c75-3f7f-497c-ad6c-70d60d41d2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F55738-AFA2-48AB-9442-772D7CCB0330}">
  <ds:schemaRefs>
    <ds:schemaRef ds:uri="http://schemas.microsoft.com/office/2006/documentManagement/types"/>
    <ds:schemaRef ds:uri="http://www.w3.org/XML/1998/namespace"/>
    <ds:schemaRef ds:uri="http://purl.org/dc/terms/"/>
    <ds:schemaRef ds:uri="http://purl.org/dc/dcmitype/"/>
    <ds:schemaRef ds:uri="http://schemas.openxmlformats.org/package/2006/metadata/core-properties"/>
    <ds:schemaRef ds:uri="http://schemas.microsoft.com/office/infopath/2007/PartnerControls"/>
    <ds:schemaRef ds:uri="http://schemas.microsoft.com/office/2006/metadata/properties"/>
    <ds:schemaRef ds:uri="13892c75-3f7f-497c-ad6c-70d60d41d2e8"/>
    <ds:schemaRef ds:uri="97619d73-ef64-4869-b2f1-652d8553cbc8"/>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9</vt:i4>
      </vt:variant>
    </vt:vector>
  </HeadingPairs>
  <TitlesOfParts>
    <vt:vector size="9" baseType="lpstr">
      <vt:lpstr>Vann Kommune</vt:lpstr>
      <vt:lpstr>Vann IKS </vt:lpstr>
      <vt:lpstr>Vann Kommuner</vt:lpstr>
      <vt:lpstr>Vannbehandlingsanlegg</vt:lpstr>
      <vt:lpstr>Avløp Kommune</vt:lpstr>
      <vt:lpstr>Avløp IKS</vt:lpstr>
      <vt:lpstr>Avløp Kommuner</vt:lpstr>
      <vt:lpstr>Renseanlegg</vt:lpstr>
      <vt:lpstr>Slambehandlingsanlegg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 Rostad</dc:creator>
  <cp:keywords/>
  <dc:description/>
  <cp:lastModifiedBy>Frøydis Børke</cp:lastModifiedBy>
  <cp:revision/>
  <dcterms:created xsi:type="dcterms:W3CDTF">2025-12-12T12:33:08Z</dcterms:created>
  <dcterms:modified xsi:type="dcterms:W3CDTF">2026-05-18T07:28:56Z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0x01010037E14EBF5CB26E46969DC5E800E4CB35</vt:lpwstr>
  </property>
  <property fmtid="{D5CDD505-2E9C-101B-9397-08002B2CF9AE}" pid="3" name="MediaServiceImageTags">
    <vt:lpwstr/>
  </property>
</Properties>
</file>